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75" windowWidth="27900" windowHeight="12600"/>
  </bookViews>
  <sheets>
    <sheet name="検証（4H　）" sheetId="4" r:id="rId1"/>
    <sheet name="気づき" sheetId="5" r:id="rId2"/>
    <sheet name="質問" sheetId="6" r:id="rId3"/>
    <sheet name="画像" sheetId="7" r:id="rId4"/>
    <sheet name="3σ結果" sheetId="8" r:id="rId5"/>
    <sheet name="検証終了通貨" sheetId="9" r:id="rId6"/>
    <sheet name="Sheet1" sheetId="1" r:id="rId7"/>
    <sheet name="Sheet2" sheetId="2" r:id="rId8"/>
    <sheet name="Sheet3" sheetId="3" r:id="rId9"/>
  </sheets>
  <calcPr calcId="125725"/>
</workbook>
</file>

<file path=xl/calcChain.xml><?xml version="1.0" encoding="utf-8"?>
<calcChain xmlns="http://schemas.openxmlformats.org/spreadsheetml/2006/main">
  <c r="G62" i="8"/>
  <c r="F62"/>
  <c r="G61"/>
  <c r="G63" s="1"/>
  <c r="F61"/>
  <c r="F63" s="1"/>
  <c r="G43"/>
  <c r="F43"/>
  <c r="G42"/>
  <c r="F42"/>
  <c r="F44" s="1"/>
  <c r="G31"/>
  <c r="G30"/>
  <c r="F30"/>
  <c r="G29"/>
  <c r="F29"/>
  <c r="F31" s="1"/>
  <c r="G14"/>
  <c r="F14"/>
  <c r="G13"/>
  <c r="F13"/>
  <c r="F15" s="1"/>
  <c r="O108" i="4"/>
  <c r="O107"/>
  <c r="O106"/>
  <c r="O105"/>
  <c r="O104"/>
  <c r="O99"/>
  <c r="O96"/>
  <c r="O94"/>
  <c r="O93"/>
  <c r="O91"/>
  <c r="O90"/>
  <c r="O89"/>
  <c r="O88"/>
  <c r="O85"/>
  <c r="O80"/>
  <c r="O79"/>
  <c r="O78"/>
  <c r="O77"/>
  <c r="O74"/>
  <c r="O73"/>
  <c r="O72"/>
  <c r="O69"/>
  <c r="O66"/>
  <c r="O64"/>
  <c r="O62"/>
  <c r="O61"/>
  <c r="O55"/>
  <c r="O52"/>
  <c r="O50"/>
  <c r="O47"/>
  <c r="O41"/>
  <c r="O27"/>
  <c r="O26"/>
  <c r="O20"/>
  <c r="O19"/>
  <c r="O16"/>
  <c r="O15"/>
  <c r="O14"/>
  <c r="O13"/>
  <c r="P11"/>
  <c r="R11" s="1"/>
  <c r="W11" s="1"/>
  <c r="D6"/>
  <c r="Q4"/>
  <c r="Y11" l="1"/>
  <c r="G15" i="8"/>
  <c r="C12" i="4"/>
  <c r="G44" i="8"/>
  <c r="P12" i="4" l="1"/>
  <c r="R12" s="1"/>
  <c r="W12" s="1"/>
  <c r="C13" l="1"/>
  <c r="Y12"/>
  <c r="P13" l="1"/>
  <c r="R13" s="1"/>
  <c r="W13" s="1"/>
  <c r="Y13" l="1"/>
  <c r="C14"/>
  <c r="P14" l="1"/>
  <c r="R14" s="1"/>
  <c r="W14" s="1"/>
  <c r="C15" l="1"/>
  <c r="Y14"/>
  <c r="P15" l="1"/>
  <c r="R15" s="1"/>
  <c r="W15" s="1"/>
  <c r="Y15" l="1"/>
  <c r="C16"/>
  <c r="P16" l="1"/>
  <c r="R16" s="1"/>
  <c r="W16" s="1"/>
  <c r="Y16" l="1"/>
  <c r="C17"/>
  <c r="P17" s="1"/>
  <c r="R17" s="1"/>
  <c r="W17" s="1"/>
  <c r="A16"/>
  <c r="Y17" l="1"/>
  <c r="A18"/>
  <c r="C18"/>
  <c r="P18" s="1"/>
  <c r="R18" s="1"/>
  <c r="W18" s="1"/>
  <c r="C19" l="1"/>
  <c r="P19" s="1"/>
  <c r="R19" s="1"/>
  <c r="W19" s="1"/>
  <c r="Y18"/>
  <c r="Y19" l="1"/>
  <c r="C20"/>
  <c r="P20" s="1"/>
  <c r="R20" s="1"/>
  <c r="W20" s="1"/>
  <c r="C21" l="1"/>
  <c r="P21" s="1"/>
  <c r="R21" s="1"/>
  <c r="W21" s="1"/>
  <c r="Y20"/>
  <c r="Y21" l="1"/>
  <c r="C22"/>
  <c r="P22" s="1"/>
  <c r="R22" s="1"/>
  <c r="W22" s="1"/>
  <c r="Y22" l="1"/>
  <c r="C23"/>
  <c r="P23" s="1"/>
  <c r="R23" s="1"/>
  <c r="W23" s="1"/>
  <c r="C24" l="1"/>
  <c r="P24" s="1"/>
  <c r="R24" s="1"/>
  <c r="W24" s="1"/>
  <c r="Y23"/>
  <c r="A23"/>
  <c r="Y24" l="1"/>
  <c r="C25"/>
  <c r="P25" s="1"/>
  <c r="R25" s="1"/>
  <c r="W25" s="1"/>
  <c r="C26" l="1"/>
  <c r="P26" s="1"/>
  <c r="R26" s="1"/>
  <c r="W26" s="1"/>
  <c r="Y25"/>
  <c r="C27" l="1"/>
  <c r="P27" s="1"/>
  <c r="R27" s="1"/>
  <c r="W27" s="1"/>
  <c r="Y26"/>
  <c r="Y27" l="1"/>
  <c r="C28"/>
  <c r="P28" s="1"/>
  <c r="R28" s="1"/>
  <c r="W28" s="1"/>
  <c r="A27"/>
  <c r="C29" l="1"/>
  <c r="P29" s="1"/>
  <c r="R29" s="1"/>
  <c r="W29" s="1"/>
  <c r="Y28"/>
  <c r="Y29" l="1"/>
  <c r="C30"/>
  <c r="P30" s="1"/>
  <c r="R30" s="1"/>
  <c r="W30" s="1"/>
  <c r="Y30" l="1"/>
  <c r="C31"/>
  <c r="P31" s="1"/>
  <c r="R31" s="1"/>
  <c r="W31" s="1"/>
  <c r="A30"/>
  <c r="C32" l="1"/>
  <c r="P32" s="1"/>
  <c r="R32" s="1"/>
  <c r="W32" s="1"/>
  <c r="Y31"/>
  <c r="Y32" l="1"/>
  <c r="C33"/>
  <c r="P33" s="1"/>
  <c r="R33" s="1"/>
  <c r="W33" s="1"/>
  <c r="Y33" l="1"/>
  <c r="C34"/>
  <c r="P34" s="1"/>
  <c r="R34" s="1"/>
  <c r="W34" s="1"/>
  <c r="C35" l="1"/>
  <c r="P35" s="1"/>
  <c r="R35" s="1"/>
  <c r="W35" s="1"/>
  <c r="Y34"/>
  <c r="A34"/>
  <c r="Y35" l="1"/>
  <c r="C36"/>
  <c r="P36" s="1"/>
  <c r="R36" s="1"/>
  <c r="W36" s="1"/>
  <c r="A37" l="1"/>
  <c r="Y36"/>
  <c r="C37"/>
  <c r="P37" s="1"/>
  <c r="R37" s="1"/>
  <c r="W37" s="1"/>
  <c r="C38" l="1"/>
  <c r="P38" s="1"/>
  <c r="R38" s="1"/>
  <c r="W38" s="1"/>
  <c r="Y37"/>
  <c r="Y38" l="1"/>
  <c r="C39"/>
  <c r="P39" s="1"/>
  <c r="R39" s="1"/>
  <c r="W39" s="1"/>
  <c r="Y39" l="1"/>
  <c r="C40"/>
  <c r="P40" s="1"/>
  <c r="R40" s="1"/>
  <c r="W40" s="1"/>
  <c r="A39"/>
  <c r="C41" l="1"/>
  <c r="P41" s="1"/>
  <c r="R41" s="1"/>
  <c r="W41" s="1"/>
  <c r="Y40"/>
  <c r="C42" l="1"/>
  <c r="P42" s="1"/>
  <c r="R42" s="1"/>
  <c r="W42" s="1"/>
  <c r="Y41"/>
  <c r="C43" l="1"/>
  <c r="P43" s="1"/>
  <c r="R43" s="1"/>
  <c r="W43" s="1"/>
  <c r="Y42"/>
  <c r="Y43" l="1"/>
  <c r="C44"/>
  <c r="P44" s="1"/>
  <c r="R44" s="1"/>
  <c r="W44" s="1"/>
  <c r="A43"/>
  <c r="C45" l="1"/>
  <c r="P45" s="1"/>
  <c r="R45" s="1"/>
  <c r="W45" s="1"/>
  <c r="Y44"/>
  <c r="C46" l="1"/>
  <c r="P46" s="1"/>
  <c r="R46" s="1"/>
  <c r="W46" s="1"/>
  <c r="Y45"/>
  <c r="Y46" l="1"/>
  <c r="C47"/>
  <c r="P47" s="1"/>
  <c r="R47" s="1"/>
  <c r="W47" s="1"/>
  <c r="A46"/>
  <c r="Y47" l="1"/>
  <c r="C48"/>
  <c r="P48" s="1"/>
  <c r="R48" s="1"/>
  <c r="W48" s="1"/>
  <c r="C49" l="1"/>
  <c r="P49" s="1"/>
  <c r="R49" s="1"/>
  <c r="W49" s="1"/>
  <c r="Y48"/>
  <c r="Y49" l="1"/>
  <c r="C50"/>
  <c r="P50" s="1"/>
  <c r="R50" s="1"/>
  <c r="W50" s="1"/>
  <c r="C51" l="1"/>
  <c r="P51" s="1"/>
  <c r="R51" s="1"/>
  <c r="W51" s="1"/>
  <c r="Y50"/>
  <c r="A50"/>
  <c r="A51" l="1"/>
  <c r="C52"/>
  <c r="P52" s="1"/>
  <c r="R52" s="1"/>
  <c r="W52" s="1"/>
  <c r="Y51"/>
  <c r="C53" l="1"/>
  <c r="P53" s="1"/>
  <c r="R53" s="1"/>
  <c r="W53" s="1"/>
  <c r="Y52"/>
  <c r="Y53" l="1"/>
  <c r="C54"/>
  <c r="P54" s="1"/>
  <c r="R54" s="1"/>
  <c r="W54" s="1"/>
  <c r="C55" l="1"/>
  <c r="P55" s="1"/>
  <c r="R55" s="1"/>
  <c r="W55" s="1"/>
  <c r="Y54"/>
  <c r="A54"/>
  <c r="C56" l="1"/>
  <c r="P56" s="1"/>
  <c r="R56" s="1"/>
  <c r="W56" s="1"/>
  <c r="Y55"/>
  <c r="A55"/>
  <c r="Y56" l="1"/>
  <c r="C57"/>
  <c r="P57" s="1"/>
  <c r="R57" s="1"/>
  <c r="W57" s="1"/>
  <c r="C58" l="1"/>
  <c r="P58" s="1"/>
  <c r="R58" s="1"/>
  <c r="W58" s="1"/>
  <c r="Y57"/>
  <c r="Y58" l="1"/>
  <c r="C59"/>
  <c r="P59" s="1"/>
  <c r="R59" s="1"/>
  <c r="W59" s="1"/>
  <c r="Y59" l="1"/>
  <c r="C60"/>
  <c r="P60" s="1"/>
  <c r="R60" s="1"/>
  <c r="W60" s="1"/>
  <c r="A59"/>
  <c r="C61" l="1"/>
  <c r="P61" s="1"/>
  <c r="R61" s="1"/>
  <c r="W61" s="1"/>
  <c r="Y60"/>
  <c r="C62" l="1"/>
  <c r="P62" s="1"/>
  <c r="R62" s="1"/>
  <c r="W62" s="1"/>
  <c r="Y61"/>
  <c r="C63" l="1"/>
  <c r="P63" s="1"/>
  <c r="R63" s="1"/>
  <c r="W63" s="1"/>
  <c r="Y62"/>
  <c r="Y63" l="1"/>
  <c r="C64"/>
  <c r="P64" s="1"/>
  <c r="R64" s="1"/>
  <c r="W64" s="1"/>
  <c r="C65" l="1"/>
  <c r="P65" s="1"/>
  <c r="R65" s="1"/>
  <c r="W65" s="1"/>
  <c r="Y64"/>
  <c r="A64"/>
  <c r="Y65" l="1"/>
  <c r="C66"/>
  <c r="P66" s="1"/>
  <c r="R66" s="1"/>
  <c r="W66" s="1"/>
  <c r="Y66" l="1"/>
  <c r="C67"/>
  <c r="P67" s="1"/>
  <c r="R67" s="1"/>
  <c r="W67" s="1"/>
  <c r="C68" l="1"/>
  <c r="P68" s="1"/>
  <c r="R68" s="1"/>
  <c r="W68" s="1"/>
  <c r="Y67"/>
  <c r="Y68" l="1"/>
  <c r="C69"/>
  <c r="P69" s="1"/>
  <c r="R69" s="1"/>
  <c r="W69" s="1"/>
  <c r="C70" l="1"/>
  <c r="P70" s="1"/>
  <c r="R70" s="1"/>
  <c r="W70" s="1"/>
  <c r="Y69"/>
  <c r="A69"/>
  <c r="Y70" l="1"/>
  <c r="C71"/>
  <c r="P71" s="1"/>
  <c r="R71" s="1"/>
  <c r="W71" s="1"/>
  <c r="C72" l="1"/>
  <c r="P72" s="1"/>
  <c r="R72" s="1"/>
  <c r="W72" s="1"/>
  <c r="Y71"/>
  <c r="C73" l="1"/>
  <c r="P73" s="1"/>
  <c r="R73" s="1"/>
  <c r="W73" s="1"/>
  <c r="Y72"/>
  <c r="C74" l="1"/>
  <c r="P74" s="1"/>
  <c r="R74" s="1"/>
  <c r="W74" s="1"/>
  <c r="Y73"/>
  <c r="C75" l="1"/>
  <c r="P75" s="1"/>
  <c r="R75" s="1"/>
  <c r="W75" s="1"/>
  <c r="Y74"/>
  <c r="C76" l="1"/>
  <c r="P76" s="1"/>
  <c r="R76" s="1"/>
  <c r="W76" s="1"/>
  <c r="Y75"/>
  <c r="A75"/>
  <c r="Y76" l="1"/>
  <c r="C77"/>
  <c r="P77" s="1"/>
  <c r="R77" s="1"/>
  <c r="W77" s="1"/>
  <c r="Y77" l="1"/>
  <c r="C78"/>
  <c r="P78" s="1"/>
  <c r="R78" s="1"/>
  <c r="W78" s="1"/>
  <c r="C79" l="1"/>
  <c r="P79" s="1"/>
  <c r="R79" s="1"/>
  <c r="W79" s="1"/>
  <c r="Y78"/>
  <c r="C80" l="1"/>
  <c r="P80" s="1"/>
  <c r="R80" s="1"/>
  <c r="W80" s="1"/>
  <c r="Y79"/>
  <c r="A79"/>
  <c r="C81" l="1"/>
  <c r="P81" s="1"/>
  <c r="R81" s="1"/>
  <c r="W81" s="1"/>
  <c r="Y80"/>
  <c r="Y81" l="1"/>
  <c r="C82"/>
  <c r="P82" s="1"/>
  <c r="R82" s="1"/>
  <c r="W82" s="1"/>
  <c r="C83" l="1"/>
  <c r="P83" s="1"/>
  <c r="R83" s="1"/>
  <c r="W83" s="1"/>
  <c r="Y82"/>
  <c r="C84" l="1"/>
  <c r="P84" s="1"/>
  <c r="R84" s="1"/>
  <c r="W84" s="1"/>
  <c r="Y83"/>
  <c r="Y84" l="1"/>
  <c r="C85"/>
  <c r="P85" s="1"/>
  <c r="R85" s="1"/>
  <c r="W85" s="1"/>
  <c r="A84"/>
  <c r="C86" l="1"/>
  <c r="P86" s="1"/>
  <c r="R86" s="1"/>
  <c r="W86" s="1"/>
  <c r="Y85"/>
  <c r="Y86" l="1"/>
  <c r="C87"/>
  <c r="P87" s="1"/>
  <c r="R87" s="1"/>
  <c r="W87" s="1"/>
  <c r="A86"/>
  <c r="Y87" l="1"/>
  <c r="A87"/>
  <c r="C88"/>
  <c r="P88" s="1"/>
  <c r="R88" s="1"/>
  <c r="W88" s="1"/>
  <c r="Y88" l="1"/>
  <c r="C89"/>
  <c r="P89" s="1"/>
  <c r="R89" s="1"/>
  <c r="W89" s="1"/>
  <c r="Y89" l="1"/>
  <c r="C90"/>
  <c r="P90" s="1"/>
  <c r="R90" s="1"/>
  <c r="W90" s="1"/>
  <c r="Y90" l="1"/>
  <c r="C91"/>
  <c r="P91" s="1"/>
  <c r="R91" s="1"/>
  <c r="W91" s="1"/>
  <c r="C92" l="1"/>
  <c r="P92" s="1"/>
  <c r="R92" s="1"/>
  <c r="W92" s="1"/>
  <c r="Y91"/>
  <c r="A91"/>
  <c r="A92" l="1"/>
  <c r="Y92"/>
  <c r="C93"/>
  <c r="P93" s="1"/>
  <c r="R93" s="1"/>
  <c r="W93" s="1"/>
  <c r="Y93" l="1"/>
  <c r="A93"/>
  <c r="C94"/>
  <c r="P94" s="1"/>
  <c r="R94" s="1"/>
  <c r="W94" s="1"/>
  <c r="Y94" l="1"/>
  <c r="C95"/>
  <c r="P95" s="1"/>
  <c r="R95" s="1"/>
  <c r="W95" s="1"/>
  <c r="C96" l="1"/>
  <c r="P96" s="1"/>
  <c r="R96" s="1"/>
  <c r="W96" s="1"/>
  <c r="Y95"/>
  <c r="Y96" l="1"/>
  <c r="C97"/>
  <c r="P97" s="1"/>
  <c r="R97" s="1"/>
  <c r="W97" s="1"/>
  <c r="A96"/>
  <c r="A98" l="1"/>
  <c r="C98"/>
  <c r="P98" s="1"/>
  <c r="R98" s="1"/>
  <c r="W98" s="1"/>
  <c r="Y97"/>
  <c r="C99" l="1"/>
  <c r="P99" s="1"/>
  <c r="R99" s="1"/>
  <c r="W99" s="1"/>
  <c r="Y98"/>
  <c r="A100" l="1"/>
  <c r="C100"/>
  <c r="P100" s="1"/>
  <c r="R100" s="1"/>
  <c r="W100" s="1"/>
  <c r="Y99"/>
  <c r="C101" l="1"/>
  <c r="P101" s="1"/>
  <c r="R101" s="1"/>
  <c r="W101" s="1"/>
  <c r="Y100"/>
  <c r="Y101" l="1"/>
  <c r="C102"/>
  <c r="P102" s="1"/>
  <c r="R102" s="1"/>
  <c r="W102" s="1"/>
  <c r="C103" l="1"/>
  <c r="P103" s="1"/>
  <c r="R103" s="1"/>
  <c r="W103" s="1"/>
  <c r="Y102"/>
  <c r="Y103" l="1"/>
  <c r="C104"/>
  <c r="P104" s="1"/>
  <c r="R104" s="1"/>
  <c r="W104" s="1"/>
  <c r="C105" l="1"/>
  <c r="P105" s="1"/>
  <c r="R105" s="1"/>
  <c r="W105" s="1"/>
  <c r="Y104"/>
  <c r="C106" l="1"/>
  <c r="P106" s="1"/>
  <c r="R106" s="1"/>
  <c r="W106" s="1"/>
  <c r="Y105"/>
  <c r="A105"/>
  <c r="C107" l="1"/>
  <c r="P107" s="1"/>
  <c r="R107" s="1"/>
  <c r="W107" s="1"/>
  <c r="Y106"/>
  <c r="Y107" l="1"/>
  <c r="C108"/>
  <c r="P108" s="1"/>
  <c r="R108" s="1"/>
  <c r="W108" s="1"/>
  <c r="Y108" l="1"/>
  <c r="C109"/>
  <c r="P109" s="1"/>
  <c r="R109" s="1"/>
  <c r="W109" s="1"/>
  <c r="A108"/>
  <c r="Y109" l="1"/>
  <c r="C110"/>
  <c r="P110" l="1"/>
  <c r="R110" s="1"/>
  <c r="W110" s="1"/>
  <c r="Q6"/>
  <c r="U6"/>
  <c r="Y110" l="1"/>
  <c r="L6" s="1"/>
  <c r="G7"/>
  <c r="D7"/>
  <c r="J7"/>
  <c r="A110"/>
  <c r="U4"/>
  <c r="M7" l="1"/>
</calcChain>
</file>

<file path=xl/comments1.xml><?xml version="1.0" encoding="utf-8"?>
<comments xmlns="http://schemas.openxmlformats.org/spreadsheetml/2006/main">
  <authors>
    <author>mahiron</author>
  </authors>
  <commentList>
    <comment ref="L10" authorId="0">
      <text>
        <r>
          <rPr>
            <b/>
            <sz val="12"/>
            <color indexed="81"/>
            <rFont val="ＭＳ Ｐゴシック"/>
            <family val="3"/>
            <charset val="128"/>
          </rPr>
          <t>±1Pip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H11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1H F
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H13" authorId="0">
      <text>
        <r>
          <rPr>
            <b/>
            <sz val="9"/>
            <color indexed="81"/>
            <rFont val="ＭＳ Ｐゴシック"/>
            <family val="3"/>
            <charset val="128"/>
          </rPr>
          <t>23.6&lt;  &lt;38.2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H14" authorId="0">
      <text>
        <r>
          <rPr>
            <b/>
            <sz val="9"/>
            <color indexed="81"/>
            <rFont val="ＭＳ Ｐゴシック"/>
            <family val="3"/>
            <charset val="128"/>
          </rPr>
          <t>23.6&lt;  &lt;38.2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H17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1H V
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H21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1H F
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F38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1hf
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H83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とくになし。直近の安値を抜き、EBが出たのでエントリ
</t>
        </r>
      </text>
    </comment>
    <comment ref="H97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Dow転換確定の足でEB
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H99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Dow転換確定の足でEB
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H102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Dow転換確定の足でEB
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H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戻り38.2以下</t>
        </r>
        <r>
          <rPr>
            <sz val="9"/>
            <color indexed="81"/>
            <rFont val="ＭＳ Ｐゴシック"/>
            <family val="3"/>
            <charset val="128"/>
          </rPr>
          <t xml:space="preserve">
MAが方向一致でE
</t>
        </r>
      </text>
    </comment>
  </commentList>
</comments>
</file>

<file path=xl/sharedStrings.xml><?xml version="1.0" encoding="utf-8"?>
<sst xmlns="http://schemas.openxmlformats.org/spreadsheetml/2006/main" count="746" uniqueCount="122">
  <si>
    <t>D+FIB</t>
    <phoneticPr fontId="4"/>
  </si>
  <si>
    <t>上</t>
    <rPh sb="0" eb="1">
      <t>ウエ</t>
    </rPh>
    <phoneticPr fontId="4"/>
  </si>
  <si>
    <t>Ｄiv</t>
    <phoneticPr fontId="4"/>
  </si>
  <si>
    <t>下</t>
    <rPh sb="0" eb="1">
      <t>シタ</t>
    </rPh>
    <phoneticPr fontId="4"/>
  </si>
  <si>
    <t>Af Div</t>
    <phoneticPr fontId="4"/>
  </si>
  <si>
    <t>＝</t>
    <phoneticPr fontId="4"/>
  </si>
  <si>
    <t>通貨ペア</t>
    <rPh sb="0" eb="2">
      <t>ツウカ</t>
    </rPh>
    <phoneticPr fontId="4"/>
  </si>
  <si>
    <t>AUDJPY</t>
    <phoneticPr fontId="4"/>
  </si>
  <si>
    <t>時間足</t>
    <rPh sb="0" eb="2">
      <t>ジカン</t>
    </rPh>
    <rPh sb="2" eb="3">
      <t>アシ</t>
    </rPh>
    <phoneticPr fontId="4"/>
  </si>
  <si>
    <t>4時間</t>
    <rPh sb="1" eb="3">
      <t>ジカン</t>
    </rPh>
    <phoneticPr fontId="4"/>
  </si>
  <si>
    <t>当初資金</t>
    <rPh sb="0" eb="2">
      <t>トウショ</t>
    </rPh>
    <rPh sb="2" eb="4">
      <t>シキン</t>
    </rPh>
    <phoneticPr fontId="4"/>
  </si>
  <si>
    <t>最終資金</t>
    <rPh sb="0" eb="2">
      <t>サイシュウ</t>
    </rPh>
    <rPh sb="2" eb="4">
      <t>シキン</t>
    </rPh>
    <phoneticPr fontId="4"/>
  </si>
  <si>
    <t>CP/W</t>
    <phoneticPr fontId="4"/>
  </si>
  <si>
    <t>やや上</t>
    <rPh sb="2" eb="3">
      <t>ウエ</t>
    </rPh>
    <phoneticPr fontId="4"/>
  </si>
  <si>
    <t>エントリー理由</t>
    <rPh sb="5" eb="7">
      <t>リユウ</t>
    </rPh>
    <phoneticPr fontId="4"/>
  </si>
  <si>
    <t>・仕掛け2　+　FIB 
・ダイバージェンス
・3σに刺さって跳ね返ってできたＰＢ</t>
    <rPh sb="27" eb="28">
      <t>サ</t>
    </rPh>
    <rPh sb="31" eb="32">
      <t>ハ</t>
    </rPh>
    <rPh sb="33" eb="34">
      <t>カエ</t>
    </rPh>
    <phoneticPr fontId="4"/>
  </si>
  <si>
    <t>決済理由</t>
    <rPh sb="0" eb="2">
      <t>ケッサイ</t>
    </rPh>
    <rPh sb="2" eb="4">
      <t>リユウ</t>
    </rPh>
    <phoneticPr fontId="4"/>
  </si>
  <si>
    <t>・MA全方向一致は中指、Dowと建値（ATR20）
・ＭＡ相違なしか20ＭＡ割れ＝ＰB、ＥＢ
・3σＰＢ</t>
    <rPh sb="3" eb="4">
      <t>ゼン</t>
    </rPh>
    <rPh sb="4" eb="6">
      <t>ホウコウ</t>
    </rPh>
    <rPh sb="6" eb="8">
      <t>イッチ</t>
    </rPh>
    <rPh sb="16" eb="18">
      <t>タテネ</t>
    </rPh>
    <rPh sb="29" eb="31">
      <t>ソウイ</t>
    </rPh>
    <rPh sb="38" eb="39">
      <t>ワ</t>
    </rPh>
    <phoneticPr fontId="4"/>
  </si>
  <si>
    <t>CP/Bre</t>
    <phoneticPr fontId="4"/>
  </si>
  <si>
    <t>やや下</t>
    <rPh sb="2" eb="3">
      <t>シタ</t>
    </rPh>
    <phoneticPr fontId="4"/>
  </si>
  <si>
    <t>損益金額</t>
    <rPh sb="0" eb="2">
      <t>ソンエキ</t>
    </rPh>
    <rPh sb="2" eb="4">
      <t>キンガク</t>
    </rPh>
    <phoneticPr fontId="4"/>
  </si>
  <si>
    <t>損益pips</t>
    <rPh sb="0" eb="2">
      <t>ソンエキ</t>
    </rPh>
    <phoneticPr fontId="4"/>
  </si>
  <si>
    <t>最大ドローアップ</t>
    <rPh sb="0" eb="2">
      <t>サイダイ</t>
    </rPh>
    <phoneticPr fontId="4"/>
  </si>
  <si>
    <t>最大ドローダウン</t>
    <rPh sb="0" eb="2">
      <t>サイダイ</t>
    </rPh>
    <phoneticPr fontId="4"/>
  </si>
  <si>
    <t>3σ</t>
    <phoneticPr fontId="4"/>
  </si>
  <si>
    <t>勝数</t>
    <rPh sb="0" eb="1">
      <t>カ</t>
    </rPh>
    <rPh sb="1" eb="2">
      <t>カズ</t>
    </rPh>
    <phoneticPr fontId="4"/>
  </si>
  <si>
    <t>負数</t>
    <rPh sb="0" eb="1">
      <t>マ</t>
    </rPh>
    <rPh sb="1" eb="2">
      <t>カズ</t>
    </rPh>
    <phoneticPr fontId="4"/>
  </si>
  <si>
    <t>引分</t>
    <rPh sb="0" eb="1">
      <t>ヒ</t>
    </rPh>
    <rPh sb="1" eb="2">
      <t>ワ</t>
    </rPh>
    <phoneticPr fontId="4"/>
  </si>
  <si>
    <t>勝率</t>
    <rPh sb="0" eb="2">
      <t>ショウリツ</t>
    </rPh>
    <phoneticPr fontId="4"/>
  </si>
  <si>
    <t>最大連勝</t>
    <rPh sb="0" eb="2">
      <t>サイダイ</t>
    </rPh>
    <rPh sb="2" eb="4">
      <t>レンショウ</t>
    </rPh>
    <phoneticPr fontId="4"/>
  </si>
  <si>
    <t>最大連敗</t>
    <rPh sb="0" eb="2">
      <t>サイダイ</t>
    </rPh>
    <rPh sb="2" eb="4">
      <t>レンパイ</t>
    </rPh>
    <phoneticPr fontId="4"/>
  </si>
  <si>
    <t>Dow</t>
    <phoneticPr fontId="4"/>
  </si>
  <si>
    <t>S/R</t>
    <phoneticPr fontId="4"/>
  </si>
  <si>
    <t>月合計</t>
    <rPh sb="0" eb="1">
      <t>ツキ</t>
    </rPh>
    <rPh sb="1" eb="3">
      <t>ゴウケイ</t>
    </rPh>
    <phoneticPr fontId="4"/>
  </si>
  <si>
    <t>No.</t>
    <phoneticPr fontId="4"/>
  </si>
  <si>
    <t>資金</t>
    <rPh sb="0" eb="2">
      <t>シキン</t>
    </rPh>
    <phoneticPr fontId="4"/>
  </si>
  <si>
    <t>MA</t>
    <phoneticPr fontId="4"/>
  </si>
  <si>
    <t>リスク（3%）</t>
    <phoneticPr fontId="4"/>
  </si>
  <si>
    <t>ロット</t>
    <phoneticPr fontId="4"/>
  </si>
  <si>
    <t>決済</t>
    <rPh sb="0" eb="2">
      <t>ケッサイ</t>
    </rPh>
    <phoneticPr fontId="4"/>
  </si>
  <si>
    <t>損益</t>
    <rPh sb="0" eb="2">
      <t>ソンエキ</t>
    </rPh>
    <phoneticPr fontId="4"/>
  </si>
  <si>
    <t>西暦</t>
    <rPh sb="0" eb="2">
      <t>セイレキ</t>
    </rPh>
    <phoneticPr fontId="4"/>
  </si>
  <si>
    <t>日付</t>
    <rPh sb="0" eb="2">
      <t>ヒヅケ</t>
    </rPh>
    <phoneticPr fontId="4"/>
  </si>
  <si>
    <t>売買</t>
    <rPh sb="0" eb="2">
      <t>バイバイ</t>
    </rPh>
    <phoneticPr fontId="4"/>
  </si>
  <si>
    <t>根拠+</t>
    <rPh sb="0" eb="2">
      <t>コンキョ</t>
    </rPh>
    <phoneticPr fontId="4"/>
  </si>
  <si>
    <t>短期</t>
    <rPh sb="0" eb="2">
      <t>タンキ</t>
    </rPh>
    <phoneticPr fontId="4"/>
  </si>
  <si>
    <t>中期</t>
    <rPh sb="0" eb="2">
      <t>チュウキ</t>
    </rPh>
    <phoneticPr fontId="4"/>
  </si>
  <si>
    <t>長期</t>
    <rPh sb="0" eb="2">
      <t>チョウキ</t>
    </rPh>
    <phoneticPr fontId="4"/>
  </si>
  <si>
    <t>レート</t>
    <phoneticPr fontId="4"/>
  </si>
  <si>
    <t>SL</t>
    <phoneticPr fontId="4"/>
  </si>
  <si>
    <t>pips</t>
    <phoneticPr fontId="4"/>
  </si>
  <si>
    <t>損失上限</t>
    <rPh sb="0" eb="2">
      <t>ソンシツ</t>
    </rPh>
    <rPh sb="2" eb="4">
      <t>ジョウゲン</t>
    </rPh>
    <phoneticPr fontId="4"/>
  </si>
  <si>
    <t>金額</t>
    <rPh sb="0" eb="2">
      <t>キンガク</t>
    </rPh>
    <phoneticPr fontId="4"/>
  </si>
  <si>
    <t>売</t>
  </si>
  <si>
    <t>Ｄiv</t>
  </si>
  <si>
    <t>Af Div</t>
  </si>
  <si>
    <t>買</t>
  </si>
  <si>
    <t>D+FIB</t>
  </si>
  <si>
    <t>＝</t>
  </si>
  <si>
    <t>1月</t>
    <rPh sb="1" eb="2">
      <t>ガツ</t>
    </rPh>
    <phoneticPr fontId="4"/>
  </si>
  <si>
    <t>2月</t>
    <rPh sb="1" eb="2">
      <t>ガツ</t>
    </rPh>
    <phoneticPr fontId="4"/>
  </si>
  <si>
    <t>3月</t>
    <rPh sb="1" eb="2">
      <t>ガツ</t>
    </rPh>
    <phoneticPr fontId="4"/>
  </si>
  <si>
    <t>4月</t>
    <rPh sb="1" eb="2">
      <t>ガツ</t>
    </rPh>
    <phoneticPr fontId="4"/>
  </si>
  <si>
    <t>5月</t>
    <rPh sb="1" eb="2">
      <t>ガツ</t>
    </rPh>
    <phoneticPr fontId="4"/>
  </si>
  <si>
    <t>6月</t>
    <rPh sb="1" eb="2">
      <t>ガツ</t>
    </rPh>
    <phoneticPr fontId="4"/>
  </si>
  <si>
    <t>売</t>
    <phoneticPr fontId="4"/>
  </si>
  <si>
    <t>Dow</t>
  </si>
  <si>
    <t>8月</t>
    <rPh sb="1" eb="2">
      <t>ガツ</t>
    </rPh>
    <phoneticPr fontId="4"/>
  </si>
  <si>
    <t>9月</t>
    <rPh sb="1" eb="2">
      <t>ガツ</t>
    </rPh>
    <phoneticPr fontId="4"/>
  </si>
  <si>
    <t>CP/Bre</t>
  </si>
  <si>
    <t>10月</t>
    <rPh sb="2" eb="3">
      <t>ガツ</t>
    </rPh>
    <phoneticPr fontId="4"/>
  </si>
  <si>
    <t>11月</t>
    <rPh sb="2" eb="3">
      <t>ガツ</t>
    </rPh>
    <phoneticPr fontId="4"/>
  </si>
  <si>
    <t>12月</t>
    <rPh sb="2" eb="3">
      <t>ガツ</t>
    </rPh>
    <phoneticPr fontId="4"/>
  </si>
  <si>
    <t>PGB</t>
    <phoneticPr fontId="4"/>
  </si>
  <si>
    <t>3σ</t>
  </si>
  <si>
    <t>7月</t>
    <rPh sb="1" eb="2">
      <t>ガツ</t>
    </rPh>
    <phoneticPr fontId="4"/>
  </si>
  <si>
    <t>買</t>
    <phoneticPr fontId="4"/>
  </si>
  <si>
    <t>気付き　質問</t>
  </si>
  <si>
    <t xml:space="preserve">
・2014年後半になってようやく納得のいく結果が出るようになった。前半負けているわけではないが、利が伸ばせない場面が続いた。やはり一つの手法で全相場に向かうのは無理か。。。
・何かわかんないけどオージー円の4時間すっごいやりづらい。めっちゃ嫌い！たまたま時期が悪いだけかなぁ。。。
・今のルール（fib38.2まで戻したら順行でエントリ）だと勢いのある相場はずっと見送ることになる。自分的に不満。
・相場がきれいに動かずすっげイライラ。 凸(｀Д´メ) ｷｰ！！怒怒怒怒怒
</t>
    <rPh sb="90" eb="91">
      <t>ナン</t>
    </rPh>
    <rPh sb="103" eb="104">
      <t>エン</t>
    </rPh>
    <rPh sb="106" eb="108">
      <t>ジカン</t>
    </rPh>
    <rPh sb="122" eb="123">
      <t>キラ</t>
    </rPh>
    <rPh sb="129" eb="131">
      <t>ジキ</t>
    </rPh>
    <rPh sb="132" eb="133">
      <t>ワル</t>
    </rPh>
    <rPh sb="145" eb="146">
      <t>イマ</t>
    </rPh>
    <rPh sb="160" eb="161">
      <t>モド</t>
    </rPh>
    <rPh sb="164" eb="166">
      <t>ジュンコウ</t>
    </rPh>
    <rPh sb="174" eb="175">
      <t>イキオ</t>
    </rPh>
    <rPh sb="179" eb="181">
      <t>ソウバ</t>
    </rPh>
    <rPh sb="185" eb="187">
      <t>ミオク</t>
    </rPh>
    <rPh sb="194" eb="197">
      <t>ジブンテキ</t>
    </rPh>
    <rPh sb="198" eb="200">
      <t>フマン</t>
    </rPh>
    <rPh sb="204" eb="206">
      <t>ソウバ</t>
    </rPh>
    <rPh sb="211" eb="212">
      <t>ウゴ</t>
    </rPh>
    <rPh sb="235" eb="236">
      <t>イカ</t>
    </rPh>
    <rPh sb="236" eb="237">
      <t>イカ</t>
    </rPh>
    <rPh sb="237" eb="238">
      <t>ド</t>
    </rPh>
    <rPh sb="238" eb="239">
      <t>ド</t>
    </rPh>
    <rPh sb="239" eb="240">
      <t>ド</t>
    </rPh>
    <phoneticPr fontId="4"/>
  </si>
  <si>
    <t>感想</t>
  </si>
  <si>
    <t xml:space="preserve">
なんか非常にイライラした。
ルールが悪いのか、テンポが悪いのか、結果資金は3年で18倍になったが、月々の収支はバラバラ。
兼業でやるのなら金額的には問題ないと思うが、そうなるとすべてのチャンスが狙えなくなる訳で。。。</t>
    <rPh sb="4" eb="6">
      <t>ヒジョウ</t>
    </rPh>
    <rPh sb="19" eb="20">
      <t>ワル</t>
    </rPh>
    <rPh sb="28" eb="29">
      <t>ワル</t>
    </rPh>
    <rPh sb="33" eb="35">
      <t>ケッカ</t>
    </rPh>
    <rPh sb="35" eb="37">
      <t>シキン</t>
    </rPh>
    <rPh sb="39" eb="40">
      <t>ネン</t>
    </rPh>
    <rPh sb="43" eb="44">
      <t>バイ</t>
    </rPh>
    <rPh sb="50" eb="52">
      <t>ツキヅキ</t>
    </rPh>
    <rPh sb="53" eb="55">
      <t>シュウシ</t>
    </rPh>
    <rPh sb="62" eb="64">
      <t>ケンギョウ</t>
    </rPh>
    <rPh sb="70" eb="72">
      <t>キンガク</t>
    </rPh>
    <rPh sb="72" eb="73">
      <t>テキ</t>
    </rPh>
    <rPh sb="75" eb="77">
      <t>モンダイ</t>
    </rPh>
    <rPh sb="80" eb="81">
      <t>オモ</t>
    </rPh>
    <rPh sb="98" eb="99">
      <t>ネラ</t>
    </rPh>
    <rPh sb="104" eb="105">
      <t>ワケ</t>
    </rPh>
    <phoneticPr fontId="4"/>
  </si>
  <si>
    <t>今後</t>
  </si>
  <si>
    <t>ルールがあやふやになってきたので、ちゃんと固定して1時間足で検証します。
おそらく自分は1時間足チャートがメインでの取引になると思うので、1時間足でも勝てるルール構築を目指します。</t>
    <rPh sb="21" eb="23">
      <t>コテイ</t>
    </rPh>
    <rPh sb="26" eb="28">
      <t>ジカン</t>
    </rPh>
    <rPh sb="28" eb="29">
      <t>アシ</t>
    </rPh>
    <rPh sb="30" eb="32">
      <t>ケンショウ</t>
    </rPh>
    <rPh sb="41" eb="43">
      <t>ジブン</t>
    </rPh>
    <rPh sb="45" eb="47">
      <t>ジカン</t>
    </rPh>
    <rPh sb="47" eb="48">
      <t>アシ</t>
    </rPh>
    <rPh sb="58" eb="60">
      <t>トリヒキ</t>
    </rPh>
    <rPh sb="64" eb="65">
      <t>オモ</t>
    </rPh>
    <rPh sb="70" eb="72">
      <t>ジカン</t>
    </rPh>
    <rPh sb="72" eb="73">
      <t>アシ</t>
    </rPh>
    <rPh sb="75" eb="76">
      <t>カ</t>
    </rPh>
    <rPh sb="81" eb="83">
      <t>コウチク</t>
    </rPh>
    <rPh sb="84" eb="86">
      <t>メザ</t>
    </rPh>
    <phoneticPr fontId="4"/>
  </si>
  <si>
    <t>下記の場面ですが、非常にイライラする展開。じりじりと安値を切り下げています。</t>
    <rPh sb="0" eb="2">
      <t>カキ</t>
    </rPh>
    <rPh sb="3" eb="5">
      <t>バメン</t>
    </rPh>
    <rPh sb="9" eb="11">
      <t>ヒジョウ</t>
    </rPh>
    <rPh sb="18" eb="20">
      <t>テンカイ</t>
    </rPh>
    <rPh sb="26" eb="28">
      <t>ヤスネ</t>
    </rPh>
    <rPh sb="29" eb="30">
      <t>キ</t>
    </rPh>
    <rPh sb="31" eb="32">
      <t>サ</t>
    </rPh>
    <phoneticPr fontId="4"/>
  </si>
  <si>
    <t>ルールで行くと売りを狙っていく場面ですが、結果6連敗しました。</t>
    <rPh sb="4" eb="5">
      <t>イ</t>
    </rPh>
    <rPh sb="7" eb="8">
      <t>ウ</t>
    </rPh>
    <rPh sb="10" eb="11">
      <t>ネラ</t>
    </rPh>
    <rPh sb="15" eb="17">
      <t>バメン</t>
    </rPh>
    <rPh sb="21" eb="23">
      <t>ケッカ</t>
    </rPh>
    <rPh sb="24" eb="26">
      <t>レンパイ</t>
    </rPh>
    <phoneticPr fontId="4"/>
  </si>
  <si>
    <t>この場面は何かチャートパターンがでているのでしょうか？また、ここは連敗を避けるにはどうすればよかったのでしょうか？</t>
    <rPh sb="2" eb="4">
      <t>バメン</t>
    </rPh>
    <rPh sb="5" eb="6">
      <t>ナニ</t>
    </rPh>
    <rPh sb="33" eb="35">
      <t>レンパイ</t>
    </rPh>
    <rPh sb="36" eb="37">
      <t>サ</t>
    </rPh>
    <phoneticPr fontId="4"/>
  </si>
  <si>
    <t>画面補足</t>
    <rPh sb="0" eb="2">
      <t>ガメン</t>
    </rPh>
    <rPh sb="2" eb="4">
      <t>ホソク</t>
    </rPh>
    <phoneticPr fontId="4"/>
  </si>
  <si>
    <r>
      <t xml:space="preserve">「 </t>
    </r>
    <r>
      <rPr>
        <b/>
        <sz val="20"/>
        <color indexed="8"/>
        <rFont val="ＭＳ Ｐゴシック"/>
        <family val="3"/>
        <charset val="128"/>
      </rPr>
      <t>V</t>
    </r>
    <r>
      <rPr>
        <sz val="20"/>
        <color indexed="8"/>
        <rFont val="ＭＳ Ｐゴシック"/>
        <family val="3"/>
        <charset val="128"/>
      </rPr>
      <t xml:space="preserve"> 」 は利確</t>
    </r>
    <rPh sb="7" eb="9">
      <t>リカク</t>
    </rPh>
    <phoneticPr fontId="4"/>
  </si>
  <si>
    <r>
      <t xml:space="preserve">「 </t>
    </r>
    <r>
      <rPr>
        <b/>
        <sz val="20"/>
        <rFont val="ＭＳ Ｐゴシック"/>
        <family val="3"/>
        <charset val="128"/>
      </rPr>
      <t>F</t>
    </r>
    <r>
      <rPr>
        <sz val="20"/>
        <rFont val="ＭＳ Ｐゴシック"/>
        <family val="3"/>
        <charset val="128"/>
      </rPr>
      <t xml:space="preserve"> 」 は損切り</t>
    </r>
    <rPh sb="7" eb="8">
      <t>ソン</t>
    </rPh>
    <rPh sb="8" eb="9">
      <t>ギ</t>
    </rPh>
    <phoneticPr fontId="4"/>
  </si>
  <si>
    <r>
      <t xml:space="preserve">「 </t>
    </r>
    <r>
      <rPr>
        <b/>
        <sz val="20"/>
        <rFont val="ＭＳ Ｐゴシック"/>
        <family val="3"/>
        <charset val="128"/>
      </rPr>
      <t>D</t>
    </r>
    <r>
      <rPr>
        <sz val="20"/>
        <rFont val="ＭＳ Ｐゴシック"/>
        <family val="3"/>
        <charset val="128"/>
      </rPr>
      <t xml:space="preserve"> 」 は建値</t>
    </r>
    <rPh sb="7" eb="9">
      <t>タテネ</t>
    </rPh>
    <phoneticPr fontId="4"/>
  </si>
  <si>
    <t>yuroenn</t>
    <phoneticPr fontId="4"/>
  </si>
  <si>
    <t>4H</t>
    <phoneticPr fontId="4"/>
  </si>
  <si>
    <t>Pips</t>
    <phoneticPr fontId="4"/>
  </si>
  <si>
    <t>９勝５敗５分け</t>
    <rPh sb="1" eb="2">
      <t>ショウ</t>
    </rPh>
    <rPh sb="3" eb="4">
      <t>ハイ</t>
    </rPh>
    <rPh sb="5" eb="6">
      <t>ワ</t>
    </rPh>
    <phoneticPr fontId="4"/>
  </si>
  <si>
    <t>9勝</t>
    <rPh sb="1" eb="2">
      <t>ショウ</t>
    </rPh>
    <phoneticPr fontId="4"/>
  </si>
  <si>
    <t>5敗</t>
    <rPh sb="1" eb="2">
      <t>ハイ</t>
    </rPh>
    <phoneticPr fontId="4"/>
  </si>
  <si>
    <t>3σ+MA</t>
    <phoneticPr fontId="4"/>
  </si>
  <si>
    <t>1H</t>
    <phoneticPr fontId="4"/>
  </si>
  <si>
    <t>売</t>
    <phoneticPr fontId="4"/>
  </si>
  <si>
    <t>３勝６敗１分け</t>
    <rPh sb="1" eb="2">
      <t>ショウ</t>
    </rPh>
    <rPh sb="3" eb="4">
      <t>ハイ</t>
    </rPh>
    <rPh sb="5" eb="6">
      <t>ワ</t>
    </rPh>
    <phoneticPr fontId="4"/>
  </si>
  <si>
    <t>Pips</t>
    <phoneticPr fontId="4"/>
  </si>
  <si>
    <t>３勝</t>
    <rPh sb="1" eb="2">
      <t>ショウ</t>
    </rPh>
    <phoneticPr fontId="4"/>
  </si>
  <si>
    <t>６敗</t>
    <rPh sb="1" eb="2">
      <t>ハイ</t>
    </rPh>
    <phoneticPr fontId="4"/>
  </si>
  <si>
    <t>audjpy</t>
    <phoneticPr fontId="4"/>
  </si>
  <si>
    <t>DAY</t>
    <phoneticPr fontId="4"/>
  </si>
  <si>
    <t>８勝　５敗　２分</t>
    <rPh sb="1" eb="2">
      <t>ショウ</t>
    </rPh>
    <rPh sb="4" eb="5">
      <t>ハイ</t>
    </rPh>
    <rPh sb="7" eb="8">
      <t>ワ</t>
    </rPh>
    <phoneticPr fontId="4"/>
  </si>
  <si>
    <t>８勝</t>
    <rPh sb="1" eb="2">
      <t>ショウ</t>
    </rPh>
    <phoneticPr fontId="4"/>
  </si>
  <si>
    <t>５敗</t>
    <rPh sb="1" eb="2">
      <t>ハイ</t>
    </rPh>
    <phoneticPr fontId="4"/>
  </si>
  <si>
    <t>Div ⇒ 3σ</t>
    <phoneticPr fontId="4"/>
  </si>
  <si>
    <t>4h</t>
    <phoneticPr fontId="4"/>
  </si>
  <si>
    <t>5勝　6敗　1分</t>
    <rPh sb="1" eb="2">
      <t>ショウ</t>
    </rPh>
    <rPh sb="4" eb="5">
      <t>ハイ</t>
    </rPh>
    <rPh sb="7" eb="8">
      <t>プン</t>
    </rPh>
    <phoneticPr fontId="4"/>
  </si>
  <si>
    <t>検証終了通貨</t>
    <rPh sb="0" eb="2">
      <t>ケンショウ</t>
    </rPh>
    <rPh sb="2" eb="4">
      <t>シュウリョウ</t>
    </rPh>
    <rPh sb="4" eb="6">
      <t>ツウカ</t>
    </rPh>
    <phoneticPr fontId="4"/>
  </si>
  <si>
    <t>ルール</t>
    <phoneticPr fontId="4"/>
  </si>
  <si>
    <t>日足</t>
    <rPh sb="0" eb="2">
      <t>ヒアシ</t>
    </rPh>
    <phoneticPr fontId="4"/>
  </si>
  <si>
    <t>終了日</t>
    <rPh sb="0" eb="3">
      <t>シュウリョウビ</t>
    </rPh>
    <phoneticPr fontId="4"/>
  </si>
  <si>
    <t>4Ｈ足</t>
    <rPh sb="2" eb="3">
      <t>アシ</t>
    </rPh>
    <phoneticPr fontId="4"/>
  </si>
  <si>
    <t>１Ｈ足</t>
    <rPh sb="2" eb="3">
      <t>アシ</t>
    </rPh>
    <phoneticPr fontId="4"/>
  </si>
  <si>
    <t>PB</t>
    <phoneticPr fontId="4"/>
  </si>
  <si>
    <t>USD/JPY</t>
    <phoneticPr fontId="4"/>
  </si>
  <si>
    <t>EUR/JPY</t>
    <phoneticPr fontId="4"/>
  </si>
  <si>
    <t>EB</t>
    <phoneticPr fontId="4"/>
  </si>
  <si>
    <t>AUD/JPY</t>
    <phoneticPr fontId="4"/>
  </si>
</sst>
</file>

<file path=xl/styles.xml><?xml version="1.0" encoding="utf-8"?>
<styleSheet xmlns="http://schemas.openxmlformats.org/spreadsheetml/2006/main">
  <numFmts count="7">
    <numFmt numFmtId="176" formatCode="#,##0_ "/>
    <numFmt numFmtId="177" formatCode="#,##0_ ;[Red]\-#,##0\ "/>
    <numFmt numFmtId="178" formatCode="0.0_ ;[Red]\-0.0\ "/>
    <numFmt numFmtId="179" formatCode="0.0%"/>
    <numFmt numFmtId="180" formatCode="0000\ "/>
    <numFmt numFmtId="181" formatCode="0.00_ "/>
    <numFmt numFmtId="182" formatCode="0_ "/>
  </numFmts>
  <fonts count="27">
    <font>
      <sz val="11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8"/>
      <color indexed="8"/>
      <name val="ＭＳ Ｐゴシック"/>
      <family val="3"/>
      <charset val="128"/>
    </font>
    <font>
      <b/>
      <sz val="12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26"/>
      <color theme="1"/>
      <name val="ＭＳ Ｐゴシック"/>
      <family val="3"/>
      <charset val="128"/>
      <scheme val="minor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6"/>
      <color indexed="8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b/>
      <sz val="20"/>
      <color indexed="8"/>
      <name val="ＭＳ Ｐゴシック"/>
      <family val="3"/>
      <charset val="128"/>
    </font>
    <font>
      <sz val="20"/>
      <name val="ＭＳ Ｐゴシック"/>
      <family val="3"/>
      <charset val="128"/>
    </font>
    <font>
      <b/>
      <sz val="20"/>
      <name val="ＭＳ Ｐゴシック"/>
      <family val="3"/>
      <charset val="128"/>
    </font>
    <font>
      <sz val="26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B7FF"/>
        <bgColor indexed="64"/>
      </patternFill>
    </fill>
    <fill>
      <patternFill patternType="solid">
        <fgColor rgb="FFFFFFC5"/>
        <bgColor indexed="64"/>
      </patternFill>
    </fill>
    <fill>
      <patternFill patternType="solid">
        <fgColor rgb="FFFAE7FF"/>
        <bgColor indexed="64"/>
      </patternFill>
    </fill>
    <fill>
      <patternFill patternType="solid">
        <fgColor theme="8" tint="0.39997558519241921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217">
    <xf numFmtId="0" fontId="0" fillId="0" borderId="0" xfId="0">
      <alignment vertical="center"/>
    </xf>
    <xf numFmtId="0" fontId="1" fillId="0" borderId="0" xfId="1" applyAlignment="1">
      <alignment horizontal="center" vertical="center"/>
    </xf>
    <xf numFmtId="0" fontId="1" fillId="0" borderId="0" xfId="1">
      <alignment vertical="center"/>
    </xf>
    <xf numFmtId="0" fontId="3" fillId="0" borderId="0" xfId="1" applyFont="1" applyAlignment="1">
      <alignment vertical="center"/>
    </xf>
    <xf numFmtId="0" fontId="3" fillId="0" borderId="0" xfId="1" applyFont="1">
      <alignment vertical="center"/>
    </xf>
    <xf numFmtId="0" fontId="5" fillId="0" borderId="1" xfId="1" applyFont="1" applyBorder="1" applyAlignment="1">
      <alignment vertical="center"/>
    </xf>
    <xf numFmtId="0" fontId="3" fillId="0" borderId="0" xfId="1" applyFont="1" applyAlignment="1">
      <alignment horizontal="center" vertical="center"/>
    </xf>
    <xf numFmtId="0" fontId="1" fillId="0" borderId="0" xfId="1" applyAlignment="1">
      <alignment vertical="center"/>
    </xf>
    <xf numFmtId="0" fontId="6" fillId="2" borderId="2" xfId="1" applyFont="1" applyFill="1" applyBorder="1" applyAlignment="1">
      <alignment horizontal="center" vertical="center"/>
    </xf>
    <xf numFmtId="0" fontId="6" fillId="2" borderId="7" xfId="1" applyFont="1" applyFill="1" applyBorder="1" applyAlignment="1">
      <alignment vertical="center"/>
    </xf>
    <xf numFmtId="0" fontId="6" fillId="2" borderId="5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center" vertical="center"/>
    </xf>
    <xf numFmtId="0" fontId="1" fillId="0" borderId="8" xfId="1" applyFill="1" applyBorder="1" applyAlignment="1">
      <alignment horizontal="center" vertical="center"/>
    </xf>
    <xf numFmtId="0" fontId="6" fillId="0" borderId="8" xfId="1" applyFont="1" applyFill="1" applyBorder="1" applyAlignment="1">
      <alignment horizontal="center" vertical="center"/>
    </xf>
    <xf numFmtId="0" fontId="1" fillId="0" borderId="4" xfId="1" applyFill="1" applyBorder="1" applyAlignment="1">
      <alignment horizontal="center" vertical="center"/>
    </xf>
    <xf numFmtId="179" fontId="0" fillId="0" borderId="4" xfId="2" applyNumberFormat="1" applyFont="1" applyFill="1" applyBorder="1" applyAlignment="1">
      <alignment horizontal="center" vertical="center"/>
    </xf>
    <xf numFmtId="0" fontId="6" fillId="0" borderId="4" xfId="1" applyFont="1" applyFill="1" applyBorder="1" applyAlignment="1">
      <alignment vertical="center"/>
    </xf>
    <xf numFmtId="0" fontId="1" fillId="0" borderId="4" xfId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6" fillId="5" borderId="2" xfId="1" applyFont="1" applyFill="1" applyBorder="1" applyAlignment="1">
      <alignment horizontal="center" vertical="center" shrinkToFit="1"/>
    </xf>
    <xf numFmtId="0" fontId="6" fillId="5" borderId="3" xfId="1" applyFont="1" applyFill="1" applyBorder="1" applyAlignment="1">
      <alignment horizontal="center" vertical="center" shrinkToFit="1"/>
    </xf>
    <xf numFmtId="0" fontId="7" fillId="5" borderId="3" xfId="1" applyFont="1" applyFill="1" applyBorder="1" applyAlignment="1">
      <alignment horizontal="center" vertical="center" shrinkToFit="1"/>
    </xf>
    <xf numFmtId="0" fontId="6" fillId="5" borderId="5" xfId="1" applyFont="1" applyFill="1" applyBorder="1" applyAlignment="1">
      <alignment horizontal="center" vertical="center" shrinkToFit="1"/>
    </xf>
    <xf numFmtId="0" fontId="6" fillId="6" borderId="2" xfId="1" applyFont="1" applyFill="1" applyBorder="1" applyAlignment="1">
      <alignment horizontal="center" vertical="center" shrinkToFit="1"/>
    </xf>
    <xf numFmtId="0" fontId="6" fillId="8" borderId="2" xfId="1" applyFont="1" applyFill="1" applyBorder="1" applyAlignment="1">
      <alignment horizontal="center" vertical="center" shrinkToFit="1"/>
    </xf>
    <xf numFmtId="0" fontId="8" fillId="0" borderId="2" xfId="1" applyFont="1" applyFill="1" applyBorder="1" applyAlignment="1">
      <alignment horizontal="center" vertical="center"/>
    </xf>
    <xf numFmtId="180" fontId="8" fillId="0" borderId="2" xfId="1" applyNumberFormat="1" applyFont="1" applyFill="1" applyBorder="1" applyAlignment="1">
      <alignment horizontal="center" vertical="center"/>
    </xf>
    <xf numFmtId="0" fontId="9" fillId="3" borderId="2" xfId="1" applyFont="1" applyFill="1" applyBorder="1" applyAlignment="1">
      <alignment horizontal="center" vertical="center"/>
    </xf>
    <xf numFmtId="0" fontId="8" fillId="11" borderId="2" xfId="1" applyFont="1" applyFill="1" applyBorder="1" applyAlignment="1">
      <alignment horizontal="center" vertical="center"/>
    </xf>
    <xf numFmtId="181" fontId="8" fillId="0" borderId="2" xfId="1" applyNumberFormat="1" applyFont="1" applyFill="1" applyBorder="1" applyAlignment="1">
      <alignment horizontal="center" vertical="center"/>
    </xf>
    <xf numFmtId="0" fontId="9" fillId="0" borderId="2" xfId="1" applyFont="1" applyFill="1" applyBorder="1" applyAlignment="1">
      <alignment horizontal="center" vertical="center"/>
    </xf>
    <xf numFmtId="177" fontId="1" fillId="0" borderId="13" xfId="1" applyNumberFormat="1" applyBorder="1" applyAlignment="1">
      <alignment horizontal="center" vertical="center"/>
    </xf>
    <xf numFmtId="0" fontId="8" fillId="0" borderId="14" xfId="1" applyFont="1" applyFill="1" applyBorder="1" applyAlignment="1">
      <alignment horizontal="center" vertical="center"/>
    </xf>
    <xf numFmtId="180" fontId="8" fillId="0" borderId="14" xfId="1" applyNumberFormat="1" applyFont="1" applyFill="1" applyBorder="1" applyAlignment="1">
      <alignment horizontal="center" vertical="center"/>
    </xf>
    <xf numFmtId="0" fontId="1" fillId="0" borderId="14" xfId="1" applyBorder="1" applyAlignment="1">
      <alignment horizontal="center" vertical="center"/>
    </xf>
    <xf numFmtId="0" fontId="9" fillId="3" borderId="14" xfId="1" applyFont="1" applyFill="1" applyBorder="1" applyAlignment="1">
      <alignment horizontal="center" vertical="center"/>
    </xf>
    <xf numFmtId="0" fontId="8" fillId="11" borderId="14" xfId="1" applyFont="1" applyFill="1" applyBorder="1" applyAlignment="1">
      <alignment horizontal="center" vertical="center"/>
    </xf>
    <xf numFmtId="181" fontId="8" fillId="0" borderId="14" xfId="1" applyNumberFormat="1" applyFont="1" applyFill="1" applyBorder="1" applyAlignment="1">
      <alignment horizontal="center" vertical="center"/>
    </xf>
    <xf numFmtId="0" fontId="1" fillId="0" borderId="13" xfId="1" applyBorder="1">
      <alignment vertical="center"/>
    </xf>
    <xf numFmtId="0" fontId="8" fillId="0" borderId="9" xfId="1" applyFont="1" applyFill="1" applyBorder="1" applyAlignment="1">
      <alignment horizontal="center" vertical="center"/>
    </xf>
    <xf numFmtId="180" fontId="8" fillId="0" borderId="9" xfId="1" applyNumberFormat="1" applyFont="1" applyFill="1" applyBorder="1" applyAlignment="1">
      <alignment horizontal="center" vertical="center"/>
    </xf>
    <xf numFmtId="0" fontId="9" fillId="3" borderId="9" xfId="1" applyFont="1" applyFill="1" applyBorder="1" applyAlignment="1">
      <alignment horizontal="center" vertical="center"/>
    </xf>
    <xf numFmtId="0" fontId="8" fillId="11" borderId="9" xfId="1" applyFont="1" applyFill="1" applyBorder="1" applyAlignment="1">
      <alignment horizontal="center" vertical="center"/>
    </xf>
    <xf numFmtId="181" fontId="8" fillId="0" borderId="9" xfId="1" applyNumberFormat="1" applyFont="1" applyFill="1" applyBorder="1" applyAlignment="1">
      <alignment horizontal="center" vertical="center"/>
    </xf>
    <xf numFmtId="0" fontId="9" fillId="0" borderId="14" xfId="1" applyFont="1" applyFill="1" applyBorder="1" applyAlignment="1">
      <alignment horizontal="center" vertical="center"/>
    </xf>
    <xf numFmtId="0" fontId="9" fillId="0" borderId="9" xfId="1" applyFont="1" applyFill="1" applyBorder="1" applyAlignment="1">
      <alignment horizontal="center" vertical="center"/>
    </xf>
    <xf numFmtId="178" fontId="1" fillId="0" borderId="0" xfId="1" applyNumberFormat="1" applyAlignment="1">
      <alignment horizontal="center" vertical="center"/>
    </xf>
    <xf numFmtId="0" fontId="9" fillId="4" borderId="14" xfId="1" applyFont="1" applyFill="1" applyBorder="1" applyAlignment="1">
      <alignment horizontal="center" vertical="center"/>
    </xf>
    <xf numFmtId="0" fontId="9" fillId="4" borderId="9" xfId="1" applyFont="1" applyFill="1" applyBorder="1" applyAlignment="1">
      <alignment horizontal="center" vertical="center"/>
    </xf>
    <xf numFmtId="0" fontId="8" fillId="11" borderId="12" xfId="1" applyFont="1" applyFill="1" applyBorder="1" applyAlignment="1">
      <alignment horizontal="center" vertical="center"/>
    </xf>
    <xf numFmtId="0" fontId="9" fillId="4" borderId="2" xfId="1" applyFont="1" applyFill="1" applyBorder="1" applyAlignment="1">
      <alignment horizontal="center" vertical="center"/>
    </xf>
    <xf numFmtId="0" fontId="8" fillId="11" borderId="5" xfId="1" applyFont="1" applyFill="1" applyBorder="1" applyAlignment="1">
      <alignment horizontal="center" vertical="center"/>
    </xf>
    <xf numFmtId="0" fontId="1" fillId="0" borderId="18" xfId="1" applyBorder="1" applyAlignment="1">
      <alignment horizontal="center" vertical="center"/>
    </xf>
    <xf numFmtId="0" fontId="8" fillId="0" borderId="19" xfId="1" applyFont="1" applyFill="1" applyBorder="1" applyAlignment="1">
      <alignment horizontal="center" vertical="center"/>
    </xf>
    <xf numFmtId="180" fontId="8" fillId="0" borderId="19" xfId="1" applyNumberFormat="1" applyFont="1" applyFill="1" applyBorder="1" applyAlignment="1">
      <alignment horizontal="center" vertical="center"/>
    </xf>
    <xf numFmtId="0" fontId="9" fillId="0" borderId="19" xfId="1" applyFont="1" applyFill="1" applyBorder="1" applyAlignment="1">
      <alignment horizontal="center" vertical="center"/>
    </xf>
    <xf numFmtId="0" fontId="8" fillId="11" borderId="19" xfId="1" applyFont="1" applyFill="1" applyBorder="1" applyAlignment="1">
      <alignment horizontal="center" vertical="center"/>
    </xf>
    <xf numFmtId="181" fontId="8" fillId="0" borderId="19" xfId="1" applyNumberFormat="1" applyFont="1" applyFill="1" applyBorder="1" applyAlignment="1">
      <alignment horizontal="center" vertical="center"/>
    </xf>
    <xf numFmtId="0" fontId="1" fillId="0" borderId="18" xfId="1" applyBorder="1">
      <alignment vertical="center"/>
    </xf>
    <xf numFmtId="0" fontId="10" fillId="0" borderId="21" xfId="1" applyFont="1" applyFill="1" applyBorder="1" applyAlignment="1">
      <alignment horizontal="center" vertical="center"/>
    </xf>
    <xf numFmtId="0" fontId="1" fillId="0" borderId="13" xfId="1" applyBorder="1" applyAlignment="1">
      <alignment horizontal="center" vertical="center"/>
    </xf>
    <xf numFmtId="177" fontId="1" fillId="0" borderId="18" xfId="1" applyNumberFormat="1" applyBorder="1" applyAlignment="1">
      <alignment horizontal="center" vertical="center"/>
    </xf>
    <xf numFmtId="0" fontId="9" fillId="3" borderId="19" xfId="1" applyFont="1" applyFill="1" applyBorder="1" applyAlignment="1">
      <alignment horizontal="center" vertical="center"/>
    </xf>
    <xf numFmtId="0" fontId="1" fillId="0" borderId="0" xfId="1" applyFill="1" applyAlignment="1">
      <alignment horizontal="center" vertical="center"/>
    </xf>
    <xf numFmtId="0" fontId="1" fillId="0" borderId="0" xfId="1" applyFill="1">
      <alignment vertical="center"/>
    </xf>
    <xf numFmtId="0" fontId="8" fillId="0" borderId="21" xfId="1" applyFont="1" applyFill="1" applyBorder="1" applyAlignment="1">
      <alignment horizontal="center" vertical="center"/>
    </xf>
    <xf numFmtId="0" fontId="9" fillId="0" borderId="21" xfId="1" applyFont="1" applyFill="1" applyBorder="1" applyAlignment="1">
      <alignment horizontal="center" vertical="center"/>
    </xf>
    <xf numFmtId="177" fontId="1" fillId="0" borderId="13" xfId="1" applyNumberFormat="1" applyFill="1" applyBorder="1" applyAlignment="1">
      <alignment horizontal="center" vertical="center"/>
    </xf>
    <xf numFmtId="0" fontId="1" fillId="0" borderId="13" xfId="1" applyFill="1" applyBorder="1">
      <alignment vertical="center"/>
    </xf>
    <xf numFmtId="0" fontId="9" fillId="4" borderId="19" xfId="1" applyFont="1" applyFill="1" applyBorder="1" applyAlignment="1">
      <alignment horizontal="center" vertical="center"/>
    </xf>
    <xf numFmtId="177" fontId="1" fillId="0" borderId="0" xfId="1" applyNumberFormat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1" fillId="0" borderId="0" xfId="1" applyFont="1">
      <alignment vertical="center"/>
    </xf>
    <xf numFmtId="0" fontId="1" fillId="0" borderId="0" xfId="1" applyFont="1">
      <alignment vertical="center"/>
    </xf>
    <xf numFmtId="0" fontId="16" fillId="0" borderId="0" xfId="1" applyFont="1">
      <alignment vertical="center"/>
    </xf>
    <xf numFmtId="0" fontId="0" fillId="0" borderId="0" xfId="1" applyFont="1">
      <alignment vertical="center"/>
    </xf>
    <xf numFmtId="0" fontId="15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9" fillId="0" borderId="0" xfId="1" applyFont="1" applyAlignment="1">
      <alignment vertical="center"/>
    </xf>
    <xf numFmtId="0" fontId="23" fillId="0" borderId="0" xfId="1" applyFont="1" applyAlignment="1">
      <alignment vertical="center"/>
    </xf>
    <xf numFmtId="0" fontId="1" fillId="0" borderId="2" xfId="1" applyBorder="1" applyAlignment="1">
      <alignment horizontal="center" vertical="center"/>
    </xf>
    <xf numFmtId="177" fontId="8" fillId="0" borderId="2" xfId="1" applyNumberFormat="1" applyFont="1" applyFill="1" applyBorder="1" applyAlignment="1">
      <alignment horizontal="center" vertical="center"/>
    </xf>
    <xf numFmtId="178" fontId="8" fillId="0" borderId="2" xfId="1" applyNumberFormat="1" applyFont="1" applyFill="1" applyBorder="1" applyAlignment="1">
      <alignment horizontal="center" vertical="center"/>
    </xf>
    <xf numFmtId="0" fontId="8" fillId="5" borderId="2" xfId="1" applyFont="1" applyFill="1" applyBorder="1" applyAlignment="1">
      <alignment horizontal="center" vertical="center"/>
    </xf>
    <xf numFmtId="177" fontId="8" fillId="5" borderId="2" xfId="1" applyNumberFormat="1" applyFont="1" applyFill="1" applyBorder="1" applyAlignment="1">
      <alignment horizontal="center" vertical="center"/>
    </xf>
    <xf numFmtId="178" fontId="8" fillId="5" borderId="2" xfId="1" applyNumberFormat="1" applyFont="1" applyFill="1" applyBorder="1" applyAlignment="1">
      <alignment horizontal="center" vertical="center"/>
    </xf>
    <xf numFmtId="0" fontId="8" fillId="12" borderId="2" xfId="1" applyFont="1" applyFill="1" applyBorder="1" applyAlignment="1">
      <alignment horizontal="center" vertical="center"/>
    </xf>
    <xf numFmtId="0" fontId="8" fillId="0" borderId="0" xfId="1" applyFont="1" applyFill="1" applyBorder="1" applyAlignment="1">
      <alignment vertical="center"/>
    </xf>
    <xf numFmtId="178" fontId="8" fillId="12" borderId="2" xfId="1" applyNumberFormat="1" applyFont="1" applyFill="1" applyBorder="1" applyAlignment="1">
      <alignment horizontal="center" vertical="center"/>
    </xf>
    <xf numFmtId="0" fontId="1" fillId="0" borderId="0" xfId="1" applyAlignment="1">
      <alignment horizontal="right" vertical="center"/>
    </xf>
    <xf numFmtId="177" fontId="1" fillId="0" borderId="0" xfId="1" applyNumberFormat="1">
      <alignment vertical="center"/>
    </xf>
    <xf numFmtId="178" fontId="1" fillId="0" borderId="0" xfId="1" applyNumberFormat="1">
      <alignment vertical="center"/>
    </xf>
    <xf numFmtId="177" fontId="1" fillId="0" borderId="2" xfId="1" applyNumberFormat="1" applyBorder="1">
      <alignment vertical="center"/>
    </xf>
    <xf numFmtId="178" fontId="1" fillId="0" borderId="2" xfId="1" applyNumberFormat="1" applyBorder="1">
      <alignment vertical="center"/>
    </xf>
    <xf numFmtId="0" fontId="24" fillId="0" borderId="2" xfId="1" applyFont="1" applyBorder="1" applyAlignment="1">
      <alignment vertical="center"/>
    </xf>
    <xf numFmtId="182" fontId="1" fillId="0" borderId="0" xfId="1" applyNumberFormat="1">
      <alignment vertical="center"/>
    </xf>
    <xf numFmtId="181" fontId="1" fillId="0" borderId="0" xfId="1" applyNumberFormat="1">
      <alignment vertical="center"/>
    </xf>
    <xf numFmtId="178" fontId="8" fillId="0" borderId="5" xfId="1" applyNumberFormat="1" applyFont="1" applyFill="1" applyBorder="1" applyAlignment="1">
      <alignment horizontal="center" vertical="center"/>
    </xf>
    <xf numFmtId="0" fontId="8" fillId="13" borderId="2" xfId="1" applyFont="1" applyFill="1" applyBorder="1" applyAlignment="1">
      <alignment horizontal="center" vertical="center"/>
    </xf>
    <xf numFmtId="0" fontId="8" fillId="0" borderId="0" xfId="1" applyFont="1" applyFill="1" applyAlignment="1">
      <alignment horizontal="center" vertical="center"/>
    </xf>
    <xf numFmtId="177" fontId="8" fillId="0" borderId="9" xfId="1" applyNumberFormat="1" applyFont="1" applyFill="1" applyBorder="1" applyAlignment="1">
      <alignment horizontal="center" vertical="center"/>
    </xf>
    <xf numFmtId="178" fontId="8" fillId="0" borderId="9" xfId="1" applyNumberFormat="1" applyFont="1" applyFill="1" applyBorder="1" applyAlignment="1">
      <alignment horizontal="center" vertical="center"/>
    </xf>
    <xf numFmtId="0" fontId="11" fillId="0" borderId="2" xfId="1" applyFont="1" applyFill="1" applyBorder="1">
      <alignment vertical="center"/>
    </xf>
    <xf numFmtId="0" fontId="25" fillId="0" borderId="0" xfId="1" applyFont="1" applyAlignment="1">
      <alignment horizontal="left" vertical="center"/>
    </xf>
    <xf numFmtId="0" fontId="16" fillId="0" borderId="0" xfId="1" applyFont="1" applyAlignment="1">
      <alignment horizontal="center" vertical="center"/>
    </xf>
    <xf numFmtId="0" fontId="26" fillId="0" borderId="0" xfId="1" applyFont="1" applyAlignment="1">
      <alignment horizontal="center" vertical="center"/>
    </xf>
    <xf numFmtId="0" fontId="25" fillId="14" borderId="2" xfId="1" applyFont="1" applyFill="1" applyBorder="1" applyAlignment="1">
      <alignment horizontal="center" vertical="center"/>
    </xf>
    <xf numFmtId="0" fontId="26" fillId="14" borderId="2" xfId="1" applyFont="1" applyFill="1" applyBorder="1" applyAlignment="1">
      <alignment horizontal="center" vertical="center"/>
    </xf>
    <xf numFmtId="0" fontId="25" fillId="0" borderId="2" xfId="1" applyFont="1" applyBorder="1" applyAlignment="1">
      <alignment horizontal="center" vertical="center"/>
    </xf>
    <xf numFmtId="0" fontId="16" fillId="0" borderId="2" xfId="1" applyFont="1" applyBorder="1" applyAlignment="1">
      <alignment horizontal="center" vertical="center"/>
    </xf>
    <xf numFmtId="14" fontId="26" fillId="0" borderId="2" xfId="1" applyNumberFormat="1" applyFont="1" applyBorder="1" applyAlignment="1">
      <alignment horizontal="center" vertical="center"/>
    </xf>
    <xf numFmtId="0" fontId="26" fillId="0" borderId="2" xfId="1" applyFont="1" applyBorder="1" applyAlignment="1">
      <alignment horizontal="center" vertical="center"/>
    </xf>
    <xf numFmtId="0" fontId="25" fillId="0" borderId="0" xfId="1" applyFont="1" applyAlignment="1">
      <alignment horizontal="center" vertical="center"/>
    </xf>
    <xf numFmtId="176" fontId="8" fillId="0" borderId="2" xfId="1" applyNumberFormat="1" applyFont="1" applyFill="1" applyBorder="1" applyAlignment="1">
      <alignment horizontal="center" vertical="center"/>
    </xf>
    <xf numFmtId="0" fontId="8" fillId="10" borderId="2" xfId="1" applyFont="1" applyFill="1" applyBorder="1" applyAlignment="1">
      <alignment horizontal="center" vertical="center"/>
    </xf>
    <xf numFmtId="0" fontId="8" fillId="0" borderId="2" xfId="1" applyFont="1" applyFill="1" applyBorder="1" applyAlignment="1">
      <alignment horizontal="center" vertical="center"/>
    </xf>
    <xf numFmtId="177" fontId="8" fillId="0" borderId="2" xfId="1" applyNumberFormat="1" applyFont="1" applyFill="1" applyBorder="1" applyAlignment="1">
      <alignment horizontal="center" vertical="center"/>
    </xf>
    <xf numFmtId="178" fontId="8" fillId="0" borderId="2" xfId="1" applyNumberFormat="1" applyFont="1" applyFill="1" applyBorder="1" applyAlignment="1">
      <alignment horizontal="center" vertical="center"/>
    </xf>
    <xf numFmtId="176" fontId="8" fillId="0" borderId="9" xfId="1" applyNumberFormat="1" applyFont="1" applyFill="1" applyBorder="1" applyAlignment="1">
      <alignment horizontal="center" vertical="center"/>
    </xf>
    <xf numFmtId="0" fontId="8" fillId="10" borderId="9" xfId="1" applyFont="1" applyFill="1" applyBorder="1" applyAlignment="1">
      <alignment horizontal="center" vertical="center"/>
    </xf>
    <xf numFmtId="0" fontId="8" fillId="0" borderId="9" xfId="1" applyFont="1" applyFill="1" applyBorder="1" applyAlignment="1">
      <alignment horizontal="center" vertical="center"/>
    </xf>
    <xf numFmtId="177" fontId="8" fillId="0" borderId="9" xfId="1" applyNumberFormat="1" applyFont="1" applyFill="1" applyBorder="1" applyAlignment="1">
      <alignment horizontal="center" vertical="center"/>
    </xf>
    <xf numFmtId="178" fontId="8" fillId="0" borderId="9" xfId="1" applyNumberFormat="1" applyFont="1" applyFill="1" applyBorder="1" applyAlignment="1">
      <alignment horizontal="center" vertical="center"/>
    </xf>
    <xf numFmtId="176" fontId="8" fillId="0" borderId="14" xfId="1" applyNumberFormat="1" applyFont="1" applyFill="1" applyBorder="1" applyAlignment="1">
      <alignment horizontal="center" vertical="center"/>
    </xf>
    <xf numFmtId="0" fontId="8" fillId="10" borderId="22" xfId="1" applyFont="1" applyFill="1" applyBorder="1" applyAlignment="1">
      <alignment horizontal="center" vertical="center"/>
    </xf>
    <xf numFmtId="0" fontId="8" fillId="10" borderId="17" xfId="1" applyFont="1" applyFill="1" applyBorder="1" applyAlignment="1">
      <alignment horizontal="center" vertical="center"/>
    </xf>
    <xf numFmtId="0" fontId="8" fillId="0" borderId="14" xfId="1" applyFont="1" applyFill="1" applyBorder="1" applyAlignment="1">
      <alignment horizontal="center" vertical="center"/>
    </xf>
    <xf numFmtId="177" fontId="8" fillId="0" borderId="14" xfId="1" applyNumberFormat="1" applyFont="1" applyFill="1" applyBorder="1" applyAlignment="1">
      <alignment horizontal="center" vertical="center"/>
    </xf>
    <xf numFmtId="178" fontId="8" fillId="0" borderId="14" xfId="1" applyNumberFormat="1" applyFont="1" applyFill="1" applyBorder="1" applyAlignment="1">
      <alignment horizontal="center" vertical="center"/>
    </xf>
    <xf numFmtId="0" fontId="8" fillId="10" borderId="3" xfId="1" applyFont="1" applyFill="1" applyBorder="1" applyAlignment="1">
      <alignment horizontal="center" vertical="center"/>
    </xf>
    <xf numFmtId="0" fontId="8" fillId="10" borderId="5" xfId="1" applyFont="1" applyFill="1" applyBorder="1" applyAlignment="1">
      <alignment horizontal="center" vertical="center"/>
    </xf>
    <xf numFmtId="0" fontId="8" fillId="10" borderId="11" xfId="1" applyFont="1" applyFill="1" applyBorder="1" applyAlignment="1">
      <alignment horizontal="center" vertical="center"/>
    </xf>
    <xf numFmtId="0" fontId="8" fillId="10" borderId="12" xfId="1" applyFont="1" applyFill="1" applyBorder="1" applyAlignment="1">
      <alignment horizontal="center" vertical="center"/>
    </xf>
    <xf numFmtId="0" fontId="8" fillId="0" borderId="11" xfId="1" applyFont="1" applyFill="1" applyBorder="1" applyAlignment="1">
      <alignment horizontal="center" vertical="center"/>
    </xf>
    <xf numFmtId="0" fontId="8" fillId="0" borderId="12" xfId="1" applyFont="1" applyFill="1" applyBorder="1" applyAlignment="1">
      <alignment horizontal="center" vertical="center"/>
    </xf>
    <xf numFmtId="0" fontId="8" fillId="0" borderId="22" xfId="1" applyFont="1" applyFill="1" applyBorder="1" applyAlignment="1">
      <alignment horizontal="center" vertical="center"/>
    </xf>
    <xf numFmtId="0" fontId="8" fillId="0" borderId="17" xfId="1" applyFont="1" applyFill="1" applyBorder="1" applyAlignment="1">
      <alignment horizontal="center" vertical="center"/>
    </xf>
    <xf numFmtId="0" fontId="8" fillId="0" borderId="3" xfId="1" applyFont="1" applyFill="1" applyBorder="1" applyAlignment="1">
      <alignment horizontal="center" vertical="center"/>
    </xf>
    <xf numFmtId="0" fontId="8" fillId="0" borderId="5" xfId="1" applyFont="1" applyFill="1" applyBorder="1" applyAlignment="1">
      <alignment horizontal="center" vertical="center"/>
    </xf>
    <xf numFmtId="176" fontId="8" fillId="0" borderId="19" xfId="1" applyNumberFormat="1" applyFont="1" applyFill="1" applyBorder="1" applyAlignment="1">
      <alignment horizontal="center" vertical="center"/>
    </xf>
    <xf numFmtId="0" fontId="8" fillId="10" borderId="23" xfId="1" applyFont="1" applyFill="1" applyBorder="1" applyAlignment="1">
      <alignment horizontal="center" vertical="center"/>
    </xf>
    <xf numFmtId="0" fontId="8" fillId="10" borderId="20" xfId="1" applyFont="1" applyFill="1" applyBorder="1" applyAlignment="1">
      <alignment horizontal="center" vertical="center"/>
    </xf>
    <xf numFmtId="0" fontId="8" fillId="0" borderId="23" xfId="1" applyFont="1" applyFill="1" applyBorder="1" applyAlignment="1">
      <alignment horizontal="center" vertical="center"/>
    </xf>
    <xf numFmtId="0" fontId="8" fillId="0" borderId="20" xfId="1" applyFont="1" applyFill="1" applyBorder="1" applyAlignment="1">
      <alignment horizontal="center" vertical="center"/>
    </xf>
    <xf numFmtId="177" fontId="8" fillId="0" borderId="19" xfId="1" applyNumberFormat="1" applyFont="1" applyFill="1" applyBorder="1" applyAlignment="1">
      <alignment horizontal="center" vertical="center"/>
    </xf>
    <xf numFmtId="178" fontId="8" fillId="0" borderId="19" xfId="1" applyNumberFormat="1" applyFont="1" applyFill="1" applyBorder="1" applyAlignment="1">
      <alignment horizontal="center" vertical="center"/>
    </xf>
    <xf numFmtId="0" fontId="8" fillId="10" borderId="14" xfId="1" applyFont="1" applyFill="1" applyBorder="1" applyAlignment="1">
      <alignment horizontal="center" vertical="center"/>
    </xf>
    <xf numFmtId="0" fontId="8" fillId="10" borderId="19" xfId="1" applyFont="1" applyFill="1" applyBorder="1" applyAlignment="1">
      <alignment horizontal="center" vertical="center"/>
    </xf>
    <xf numFmtId="0" fontId="8" fillId="0" borderId="19" xfId="1" applyFont="1" applyFill="1" applyBorder="1" applyAlignment="1">
      <alignment horizontal="center" vertical="center"/>
    </xf>
    <xf numFmtId="178" fontId="8" fillId="0" borderId="17" xfId="1" applyNumberFormat="1" applyFont="1" applyFill="1" applyBorder="1" applyAlignment="1">
      <alignment horizontal="center" vertical="center"/>
    </xf>
    <xf numFmtId="178" fontId="8" fillId="0" borderId="5" xfId="1" applyNumberFormat="1" applyFont="1" applyFill="1" applyBorder="1" applyAlignment="1">
      <alignment horizontal="center" vertical="center"/>
    </xf>
    <xf numFmtId="178" fontId="8" fillId="0" borderId="12" xfId="1" applyNumberFormat="1" applyFont="1" applyFill="1" applyBorder="1" applyAlignment="1">
      <alignment horizontal="center" vertical="center"/>
    </xf>
    <xf numFmtId="178" fontId="8" fillId="0" borderId="20" xfId="1" applyNumberFormat="1" applyFont="1" applyFill="1" applyBorder="1" applyAlignment="1">
      <alignment horizontal="center" vertical="center"/>
    </xf>
    <xf numFmtId="176" fontId="8" fillId="0" borderId="3" xfId="1" applyNumberFormat="1" applyFont="1" applyFill="1" applyBorder="1" applyAlignment="1">
      <alignment horizontal="center" vertical="center"/>
    </xf>
    <xf numFmtId="176" fontId="8" fillId="0" borderId="5" xfId="1" applyNumberFormat="1" applyFont="1" applyFill="1" applyBorder="1" applyAlignment="1">
      <alignment horizontal="center" vertical="center"/>
    </xf>
    <xf numFmtId="177" fontId="8" fillId="0" borderId="7" xfId="1" applyNumberFormat="1" applyFont="1" applyFill="1" applyBorder="1" applyAlignment="1">
      <alignment horizontal="center" vertical="center"/>
    </xf>
    <xf numFmtId="177" fontId="8" fillId="0" borderId="10" xfId="1" applyNumberFormat="1" applyFont="1" applyFill="1" applyBorder="1" applyAlignment="1">
      <alignment horizontal="center" vertical="center"/>
    </xf>
    <xf numFmtId="178" fontId="8" fillId="0" borderId="3" xfId="1" applyNumberFormat="1" applyFont="1" applyFill="1" applyBorder="1" applyAlignment="1">
      <alignment horizontal="center" vertical="center"/>
    </xf>
    <xf numFmtId="176" fontId="8" fillId="0" borderId="11" xfId="1" applyNumberFormat="1" applyFont="1" applyFill="1" applyBorder="1" applyAlignment="1">
      <alignment horizontal="center" vertical="center"/>
    </xf>
    <xf numFmtId="176" fontId="8" fillId="0" borderId="12" xfId="1" applyNumberFormat="1" applyFont="1" applyFill="1" applyBorder="1" applyAlignment="1">
      <alignment horizontal="center" vertical="center"/>
    </xf>
    <xf numFmtId="177" fontId="8" fillId="0" borderId="15" xfId="1" applyNumberFormat="1" applyFont="1" applyFill="1" applyBorder="1" applyAlignment="1">
      <alignment horizontal="center" vertical="center"/>
    </xf>
    <xf numFmtId="177" fontId="8" fillId="0" borderId="16" xfId="1" applyNumberFormat="1" applyFont="1" applyFill="1" applyBorder="1" applyAlignment="1">
      <alignment horizontal="center" vertical="center"/>
    </xf>
    <xf numFmtId="0" fontId="6" fillId="6" borderId="11" xfId="1" applyFont="1" applyFill="1" applyBorder="1" applyAlignment="1">
      <alignment horizontal="center" vertical="center" shrinkToFit="1"/>
    </xf>
    <xf numFmtId="0" fontId="6" fillId="6" borderId="4" xfId="1" applyFont="1" applyFill="1" applyBorder="1" applyAlignment="1">
      <alignment horizontal="center" vertical="center" shrinkToFit="1"/>
    </xf>
    <xf numFmtId="0" fontId="6" fillId="6" borderId="5" xfId="1" applyFont="1" applyFill="1" applyBorder="1" applyAlignment="1">
      <alignment horizontal="center" vertical="center" shrinkToFit="1"/>
    </xf>
    <xf numFmtId="0" fontId="6" fillId="7" borderId="6" xfId="1" applyFont="1" applyFill="1" applyBorder="1" applyAlignment="1">
      <alignment horizontal="center" vertical="center" shrinkToFit="1"/>
    </xf>
    <xf numFmtId="0" fontId="6" fillId="7" borderId="9" xfId="1" applyFont="1" applyFill="1" applyBorder="1" applyAlignment="1">
      <alignment horizontal="center" vertical="center" shrinkToFit="1"/>
    </xf>
    <xf numFmtId="0" fontId="6" fillId="8" borderId="11" xfId="1" applyFont="1" applyFill="1" applyBorder="1" applyAlignment="1">
      <alignment horizontal="center" vertical="center" shrinkToFit="1"/>
    </xf>
    <xf numFmtId="0" fontId="6" fillId="8" borderId="4" xfId="1" applyFont="1" applyFill="1" applyBorder="1" applyAlignment="1">
      <alignment horizontal="center" vertical="center" shrinkToFit="1"/>
    </xf>
    <xf numFmtId="0" fontId="6" fillId="8" borderId="5" xfId="1" applyFont="1" applyFill="1" applyBorder="1" applyAlignment="1">
      <alignment horizontal="center" vertical="center" shrinkToFit="1"/>
    </xf>
    <xf numFmtId="0" fontId="6" fillId="9" borderId="2" xfId="1" applyFont="1" applyFill="1" applyBorder="1" applyAlignment="1">
      <alignment horizontal="center" vertical="center" shrinkToFit="1"/>
    </xf>
    <xf numFmtId="0" fontId="6" fillId="5" borderId="3" xfId="1" applyFont="1" applyFill="1" applyBorder="1" applyAlignment="1">
      <alignment horizontal="center" vertical="center" shrinkToFit="1"/>
    </xf>
    <xf numFmtId="0" fontId="6" fillId="5" borderId="5" xfId="1" applyFont="1" applyFill="1" applyBorder="1" applyAlignment="1">
      <alignment horizontal="center" vertical="center" shrinkToFit="1"/>
    </xf>
    <xf numFmtId="0" fontId="6" fillId="6" borderId="3" xfId="1" applyFont="1" applyFill="1" applyBorder="1" applyAlignment="1">
      <alignment horizontal="center" vertical="center" shrinkToFit="1"/>
    </xf>
    <xf numFmtId="0" fontId="6" fillId="8" borderId="3" xfId="1" applyFont="1" applyFill="1" applyBorder="1" applyAlignment="1">
      <alignment horizontal="center" vertical="center" shrinkToFit="1"/>
    </xf>
    <xf numFmtId="0" fontId="1" fillId="0" borderId="2" xfId="1" applyBorder="1" applyAlignment="1">
      <alignment horizontal="center" vertical="center"/>
    </xf>
    <xf numFmtId="0" fontId="6" fillId="3" borderId="9" xfId="1" applyFont="1" applyFill="1" applyBorder="1" applyAlignment="1">
      <alignment horizontal="center" vertical="center" shrinkToFit="1"/>
    </xf>
    <xf numFmtId="0" fontId="6" fillId="3" borderId="2" xfId="1" applyFont="1" applyFill="1" applyBorder="1" applyAlignment="1">
      <alignment horizontal="center" vertical="center" shrinkToFit="1"/>
    </xf>
    <xf numFmtId="0" fontId="6" fillId="4" borderId="7" xfId="1" applyFont="1" applyFill="1" applyBorder="1" applyAlignment="1">
      <alignment horizontal="center" vertical="center" shrinkToFit="1"/>
    </xf>
    <xf numFmtId="0" fontId="6" fillId="4" borderId="10" xfId="1" applyFont="1" applyFill="1" applyBorder="1" applyAlignment="1">
      <alignment horizontal="center" vertical="center" shrinkToFit="1"/>
    </xf>
    <xf numFmtId="0" fontId="6" fillId="4" borderId="11" xfId="1" applyFont="1" applyFill="1" applyBorder="1" applyAlignment="1">
      <alignment horizontal="center" vertical="center" shrinkToFit="1"/>
    </xf>
    <xf numFmtId="0" fontId="6" fillId="4" borderId="12" xfId="1" applyFont="1" applyFill="1" applyBorder="1" applyAlignment="1">
      <alignment horizontal="center" vertical="center" shrinkToFit="1"/>
    </xf>
    <xf numFmtId="0" fontId="6" fillId="5" borderId="4" xfId="1" applyFont="1" applyFill="1" applyBorder="1" applyAlignment="1">
      <alignment horizontal="center" vertical="center" shrinkToFit="1"/>
    </xf>
    <xf numFmtId="0" fontId="6" fillId="2" borderId="2" xfId="1" applyFont="1" applyFill="1" applyBorder="1" applyAlignment="1">
      <alignment horizontal="center" vertical="center" shrinkToFit="1"/>
    </xf>
    <xf numFmtId="177" fontId="1" fillId="0" borderId="2" xfId="1" applyNumberFormat="1" applyBorder="1" applyAlignment="1">
      <alignment horizontal="center" vertical="center"/>
    </xf>
    <xf numFmtId="0" fontId="6" fillId="2" borderId="2" xfId="1" applyFont="1" applyFill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179" fontId="0" fillId="0" borderId="3" xfId="2" applyNumberFormat="1" applyFont="1" applyBorder="1" applyAlignment="1">
      <alignment horizontal="center" vertical="center"/>
    </xf>
    <xf numFmtId="179" fontId="0" fillId="0" borderId="5" xfId="2" applyNumberFormat="1" applyFont="1" applyBorder="1" applyAlignment="1">
      <alignment horizontal="center" vertical="center"/>
    </xf>
    <xf numFmtId="0" fontId="6" fillId="2" borderId="6" xfId="1" applyFont="1" applyFill="1" applyBorder="1" applyAlignment="1">
      <alignment horizontal="center" vertical="center"/>
    </xf>
    <xf numFmtId="0" fontId="6" fillId="2" borderId="3" xfId="1" applyFont="1" applyFill="1" applyBorder="1" applyAlignment="1">
      <alignment horizontal="center" vertical="center"/>
    </xf>
    <xf numFmtId="0" fontId="6" fillId="2" borderId="4" xfId="1" applyFont="1" applyFill="1" applyBorder="1" applyAlignment="1">
      <alignment horizontal="center" vertical="center"/>
    </xf>
    <xf numFmtId="0" fontId="6" fillId="2" borderId="5" xfId="1" applyFont="1" applyFill="1" applyBorder="1" applyAlignment="1">
      <alignment horizontal="center" vertical="center"/>
    </xf>
    <xf numFmtId="178" fontId="1" fillId="0" borderId="3" xfId="1" applyNumberFormat="1" applyBorder="1" applyAlignment="1">
      <alignment horizontal="center" vertical="center"/>
    </xf>
    <xf numFmtId="178" fontId="1" fillId="0" borderId="4" xfId="1" applyNumberFormat="1" applyBorder="1" applyAlignment="1">
      <alignment horizontal="center" vertical="center"/>
    </xf>
    <xf numFmtId="178" fontId="1" fillId="0" borderId="5" xfId="1" applyNumberFormat="1" applyBorder="1" applyAlignment="1">
      <alignment horizontal="center" vertical="center"/>
    </xf>
    <xf numFmtId="176" fontId="1" fillId="0" borderId="2" xfId="1" applyNumberFormat="1" applyBorder="1" applyAlignment="1">
      <alignment horizontal="center" vertical="center"/>
    </xf>
    <xf numFmtId="0" fontId="1" fillId="0" borderId="3" xfId="1" applyBorder="1" applyAlignment="1">
      <alignment horizontal="center" vertical="center" wrapText="1"/>
    </xf>
    <xf numFmtId="0" fontId="1" fillId="0" borderId="4" xfId="1" applyFont="1" applyBorder="1" applyAlignment="1">
      <alignment horizontal="center" vertical="center" wrapText="1"/>
    </xf>
    <xf numFmtId="0" fontId="1" fillId="0" borderId="5" xfId="1" applyFont="1" applyBorder="1" applyAlignment="1">
      <alignment horizontal="center" vertical="center" wrapText="1"/>
    </xf>
    <xf numFmtId="0" fontId="1" fillId="0" borderId="2" xfId="1" applyBorder="1" applyAlignment="1">
      <alignment vertical="center" wrapText="1"/>
    </xf>
    <xf numFmtId="0" fontId="1" fillId="0" borderId="2" xfId="1" applyBorder="1" applyAlignment="1">
      <alignment vertical="center"/>
    </xf>
    <xf numFmtId="0" fontId="6" fillId="0" borderId="3" xfId="1" applyFont="1" applyFill="1" applyBorder="1" applyAlignment="1">
      <alignment horizontal="center" vertical="center"/>
    </xf>
    <xf numFmtId="0" fontId="6" fillId="0" borderId="4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1" fillId="0" borderId="0" xfId="1" applyAlignment="1">
      <alignment horizontal="left" vertical="top" wrapText="1"/>
    </xf>
    <xf numFmtId="0" fontId="1" fillId="0" borderId="0" xfId="1" applyAlignment="1">
      <alignment horizontal="left" vertical="top"/>
    </xf>
    <xf numFmtId="0" fontId="1" fillId="0" borderId="0" xfId="1" applyAlignment="1">
      <alignment vertical="top" wrapText="1"/>
    </xf>
    <xf numFmtId="0" fontId="1" fillId="0" borderId="0" xfId="1" applyAlignment="1">
      <alignment vertical="top"/>
    </xf>
    <xf numFmtId="0" fontId="15" fillId="0" borderId="0" xfId="1" applyFont="1" applyAlignment="1">
      <alignment horizontal="center" vertical="center"/>
    </xf>
    <xf numFmtId="0" fontId="18" fillId="0" borderId="7" xfId="1" applyFont="1" applyBorder="1" applyAlignment="1">
      <alignment horizontal="center" vertical="center"/>
    </xf>
    <xf numFmtId="0" fontId="18" fillId="0" borderId="10" xfId="1" applyFont="1" applyBorder="1" applyAlignment="1">
      <alignment horizontal="center" vertical="center"/>
    </xf>
    <xf numFmtId="0" fontId="18" fillId="0" borderId="11" xfId="1" applyFont="1" applyBorder="1" applyAlignment="1">
      <alignment horizontal="center" vertical="center"/>
    </xf>
    <xf numFmtId="0" fontId="18" fillId="0" borderId="12" xfId="1" applyFont="1" applyBorder="1" applyAlignment="1">
      <alignment horizontal="center" vertical="center"/>
    </xf>
    <xf numFmtId="0" fontId="19" fillId="0" borderId="2" xfId="1" applyFont="1" applyBorder="1" applyAlignment="1">
      <alignment horizontal="center" vertical="center"/>
    </xf>
    <xf numFmtId="0" fontId="21" fillId="0" borderId="2" xfId="1" applyFont="1" applyBorder="1" applyAlignment="1">
      <alignment horizontal="center" vertical="center"/>
    </xf>
  </cellXfs>
  <cellStyles count="4">
    <cellStyle name="パーセント 2" xfId="2"/>
    <cellStyle name="標準" xfId="0" builtinId="0"/>
    <cellStyle name="標準 2" xfId="1"/>
    <cellStyle name="標準 3" xfId="3"/>
  </cellStyles>
  <dxfs count="4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0.16080249343832029"/>
          <c:y val="6.5359276771732991E-2"/>
          <c:w val="0.65740048118985162"/>
          <c:h val="0.84201113102399805"/>
        </c:manualLayout>
      </c:layout>
      <c:lineChart>
        <c:grouping val="standard"/>
        <c:ser>
          <c:idx val="0"/>
          <c:order val="0"/>
          <c:marker>
            <c:symbol val="none"/>
          </c:marker>
          <c:val>
            <c:numRef>
              <c:f>'検証（4H　）'!$B$11:$B$110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val>
        </c:ser>
        <c:ser>
          <c:idx val="1"/>
          <c:order val="1"/>
          <c:marker>
            <c:symbol val="none"/>
          </c:marker>
          <c:val>
            <c:numRef>
              <c:f>'検証（4H　）'!$C$11:$C$110</c:f>
              <c:numCache>
                <c:formatCode>#,##0_ </c:formatCode>
                <c:ptCount val="100"/>
                <c:pt idx="0">
                  <c:v>300000</c:v>
                </c:pt>
                <c:pt idx="1">
                  <c:v>298799.99999999983</c:v>
                </c:pt>
                <c:pt idx="2">
                  <c:v>298799.99999999983</c:v>
                </c:pt>
                <c:pt idx="3">
                  <c:v>341990.18181818194</c:v>
                </c:pt>
                <c:pt idx="4">
                  <c:v>350748.46696230606</c:v>
                </c:pt>
                <c:pt idx="5">
                  <c:v>350748.46696230606</c:v>
                </c:pt>
                <c:pt idx="6">
                  <c:v>365886.03237857431</c:v>
                </c:pt>
                <c:pt idx="7">
                  <c:v>397971.42291023349</c:v>
                </c:pt>
                <c:pt idx="8">
                  <c:v>415191.34024769551</c:v>
                </c:pt>
                <c:pt idx="9">
                  <c:v>492548.04258858075</c:v>
                </c:pt>
                <c:pt idx="10">
                  <c:v>492548.04258858075</c:v>
                </c:pt>
                <c:pt idx="11">
                  <c:v>477771.60131092241</c:v>
                </c:pt>
                <c:pt idx="12">
                  <c:v>477771.60131092241</c:v>
                </c:pt>
                <c:pt idx="13">
                  <c:v>468915.34723784187</c:v>
                </c:pt>
                <c:pt idx="14">
                  <c:v>468915.34723784187</c:v>
                </c:pt>
                <c:pt idx="15">
                  <c:v>454847.88682070677</c:v>
                </c:pt>
                <c:pt idx="16">
                  <c:v>523254.61506229395</c:v>
                </c:pt>
                <c:pt idx="17">
                  <c:v>518859.27629577077</c:v>
                </c:pt>
                <c:pt idx="18">
                  <c:v>565887.79793449386</c:v>
                </c:pt>
                <c:pt idx="19">
                  <c:v>565887.79793449386</c:v>
                </c:pt>
                <c:pt idx="20">
                  <c:v>554393.20203894959</c:v>
                </c:pt>
                <c:pt idx="21">
                  <c:v>697796.24363302439</c:v>
                </c:pt>
                <c:pt idx="22">
                  <c:v>697796.24363302439</c:v>
                </c:pt>
                <c:pt idx="23">
                  <c:v>697796.24363302439</c:v>
                </c:pt>
                <c:pt idx="24">
                  <c:v>691029.73460385564</c:v>
                </c:pt>
                <c:pt idx="25">
                  <c:v>691029.73460385564</c:v>
                </c:pt>
                <c:pt idx="26">
                  <c:v>734465.88935038354</c:v>
                </c:pt>
                <c:pt idx="27">
                  <c:v>735374.50694545638</c:v>
                </c:pt>
                <c:pt idx="28">
                  <c:v>713313.27173709334</c:v>
                </c:pt>
                <c:pt idx="29">
                  <c:v>691913.87358498049</c:v>
                </c:pt>
                <c:pt idx="30">
                  <c:v>700091.03754553047</c:v>
                </c:pt>
                <c:pt idx="31">
                  <c:v>719074.27529436129</c:v>
                </c:pt>
                <c:pt idx="32">
                  <c:v>710269.28416830779</c:v>
                </c:pt>
                <c:pt idx="33">
                  <c:v>743753.4075648135</c:v>
                </c:pt>
                <c:pt idx="34">
                  <c:v>743753.4075648135</c:v>
                </c:pt>
                <c:pt idx="35">
                  <c:v>736488.83939790132</c:v>
                </c:pt>
                <c:pt idx="36">
                  <c:v>736488.83939790132</c:v>
                </c:pt>
                <c:pt idx="37">
                  <c:v>744163.82835583726</c:v>
                </c:pt>
                <c:pt idx="38">
                  <c:v>774395.48388279276</c:v>
                </c:pt>
                <c:pt idx="39">
                  <c:v>769105.05928993004</c:v>
                </c:pt>
                <c:pt idx="40">
                  <c:v>866012.29676046257</c:v>
                </c:pt>
                <c:pt idx="41">
                  <c:v>880445.83503980353</c:v>
                </c:pt>
                <c:pt idx="42">
                  <c:v>933272.58514218859</c:v>
                </c:pt>
                <c:pt idx="43">
                  <c:v>992068.75800614478</c:v>
                </c:pt>
                <c:pt idx="44">
                  <c:v>1024748.6700345826</c:v>
                </c:pt>
                <c:pt idx="45">
                  <c:v>1189640.0469401481</c:v>
                </c:pt>
                <c:pt idx="46">
                  <c:v>1180329.8204858336</c:v>
                </c:pt>
                <c:pt idx="47">
                  <c:v>1178559.3257551051</c:v>
                </c:pt>
                <c:pt idx="48">
                  <c:v>1143202.5459824514</c:v>
                </c:pt>
                <c:pt idx="49">
                  <c:v>1120732.7028372777</c:v>
                </c:pt>
                <c:pt idx="50">
                  <c:v>1087110.7217521591</c:v>
                </c:pt>
                <c:pt idx="51">
                  <c:v>1065368.5073171165</c:v>
                </c:pt>
                <c:pt idx="52">
                  <c:v>1075202.6781538895</c:v>
                </c:pt>
                <c:pt idx="53">
                  <c:v>1228419.0597908185</c:v>
                </c:pt>
                <c:pt idx="54">
                  <c:v>1235991.5060498025</c:v>
                </c:pt>
                <c:pt idx="55">
                  <c:v>1222834.1771144338</c:v>
                </c:pt>
                <c:pt idx="56">
                  <c:v>1231522.7357413</c:v>
                </c:pt>
                <c:pt idx="57">
                  <c:v>1214897.1788087918</c:v>
                </c:pt>
                <c:pt idx="58">
                  <c:v>1240032.9825082826</c:v>
                </c:pt>
                <c:pt idx="59">
                  <c:v>1225724.9096331873</c:v>
                </c:pt>
                <c:pt idx="60">
                  <c:v>1239917.5138499925</c:v>
                </c:pt>
                <c:pt idx="61">
                  <c:v>1289868.4765508063</c:v>
                </c:pt>
                <c:pt idx="62">
                  <c:v>1346300.2223999044</c:v>
                </c:pt>
                <c:pt idx="63">
                  <c:v>1353570.2436008642</c:v>
                </c:pt>
                <c:pt idx="64">
                  <c:v>1358082.1444128661</c:v>
                </c:pt>
                <c:pt idx="65">
                  <c:v>1368267.7604959623</c:v>
                </c:pt>
                <c:pt idx="66">
                  <c:v>1384055.4654247609</c:v>
                </c:pt>
                <c:pt idx="67">
                  <c:v>1372000.788790416</c:v>
                </c:pt>
                <c:pt idx="68">
                  <c:v>1454320.8361178434</c:v>
                </c:pt>
                <c:pt idx="69">
                  <c:v>1730641.794980224</c:v>
                </c:pt>
                <c:pt idx="70">
                  <c:v>1942833.528103882</c:v>
                </c:pt>
                <c:pt idx="71">
                  <c:v>1994341.2076861723</c:v>
                </c:pt>
                <c:pt idx="72">
                  <c:v>2054171.4439167574</c:v>
                </c:pt>
                <c:pt idx="73">
                  <c:v>1992546.3005992561</c:v>
                </c:pt>
                <c:pt idx="74">
                  <c:v>2028182.2248215124</c:v>
                </c:pt>
                <c:pt idx="75">
                  <c:v>2082508.5344149454</c:v>
                </c:pt>
                <c:pt idx="76">
                  <c:v>2020033.2783824976</c:v>
                </c:pt>
                <c:pt idx="77">
                  <c:v>2283599.5251809768</c:v>
                </c:pt>
                <c:pt idx="78">
                  <c:v>2315643.5830343231</c:v>
                </c:pt>
                <c:pt idx="79">
                  <c:v>2401221.7154508103</c:v>
                </c:pt>
                <c:pt idx="80">
                  <c:v>2386981.9122545319</c:v>
                </c:pt>
                <c:pt idx="81">
                  <c:v>2428211.5998298372</c:v>
                </c:pt>
                <c:pt idx="82">
                  <c:v>2355365.2518349425</c:v>
                </c:pt>
                <c:pt idx="83">
                  <c:v>2381343.5450537102</c:v>
                </c:pt>
                <c:pt idx="84">
                  <c:v>2465390.9642908974</c:v>
                </c:pt>
                <c:pt idx="85">
                  <c:v>2391429.2353621698</c:v>
                </c:pt>
                <c:pt idx="86">
                  <c:v>2421369.1761828461</c:v>
                </c:pt>
                <c:pt idx="87">
                  <c:v>3088346.3219859395</c:v>
                </c:pt>
                <c:pt idx="88">
                  <c:v>3088346.3219859395</c:v>
                </c:pt>
                <c:pt idx="89">
                  <c:v>3137293.6976551507</c:v>
                </c:pt>
                <c:pt idx="90">
                  <c:v>4521188.8065096997</c:v>
                </c:pt>
                <c:pt idx="91">
                  <c:v>4682578.0778306806</c:v>
                </c:pt>
                <c:pt idx="92">
                  <c:v>4682578.0778306806</c:v>
                </c:pt>
                <c:pt idx="93">
                  <c:v>4682578.0778306806</c:v>
                </c:pt>
                <c:pt idx="94">
                  <c:v>4682578.0778306806</c:v>
                </c:pt>
                <c:pt idx="95">
                  <c:v>4617742.3813684098</c:v>
                </c:pt>
                <c:pt idx="96">
                  <c:v>4885571.4394877777</c:v>
                </c:pt>
                <c:pt idx="97">
                  <c:v>4933757.8975210804</c:v>
                </c:pt>
                <c:pt idx="98">
                  <c:v>4884420.318545863</c:v>
                </c:pt>
                <c:pt idx="99">
                  <c:v>5498025.6210631886</c:v>
                </c:pt>
              </c:numCache>
            </c:numRef>
          </c:val>
        </c:ser>
        <c:ser>
          <c:idx val="2"/>
          <c:order val="2"/>
          <c:marker>
            <c:symbol val="none"/>
          </c:marker>
          <c:val>
            <c:numRef>
              <c:f>'検証（4H　）'!$D$11:$D$110</c:f>
              <c:numCache>
                <c:formatCode>#,##0_ </c:formatCode>
                <c:ptCount val="100"/>
              </c:numCache>
            </c:numRef>
          </c:val>
        </c:ser>
        <c:marker val="1"/>
        <c:axId val="78640256"/>
        <c:axId val="78641792"/>
      </c:lineChart>
      <c:catAx>
        <c:axId val="78640256"/>
        <c:scaling>
          <c:orientation val="minMax"/>
        </c:scaling>
        <c:delete val="1"/>
        <c:axPos val="b"/>
        <c:tickLblPos val="none"/>
        <c:crossAx val="78641792"/>
        <c:crosses val="autoZero"/>
        <c:auto val="1"/>
        <c:lblAlgn val="ctr"/>
        <c:lblOffset val="100"/>
      </c:catAx>
      <c:valAx>
        <c:axId val="78641792"/>
        <c:scaling>
          <c:orientation val="minMax"/>
        </c:scaling>
        <c:delete val="1"/>
        <c:axPos val="l"/>
        <c:majorGridlines/>
        <c:numFmt formatCode="General" sourceLinked="1"/>
        <c:tickLblPos val="none"/>
        <c:crossAx val="78640256"/>
        <c:crosses val="autoZero"/>
        <c:crossBetween val="between"/>
      </c:valAx>
    </c:plotArea>
    <c:plotVisOnly val="1"/>
    <c:dispBlanksAs val="gap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38100</xdr:colOff>
      <xdr:row>1</xdr:row>
      <xdr:rowOff>9525</xdr:rowOff>
    </xdr:from>
    <xdr:to>
      <xdr:col>26</xdr:col>
      <xdr:colOff>0</xdr:colOff>
      <xdr:row>7</xdr:row>
      <xdr:rowOff>152400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133350</xdr:rowOff>
    </xdr:from>
    <xdr:to>
      <xdr:col>26</xdr:col>
      <xdr:colOff>457200</xdr:colOff>
      <xdr:row>56</xdr:row>
      <xdr:rowOff>85725</xdr:rowOff>
    </xdr:to>
    <xdr:pic>
      <xdr:nvPicPr>
        <xdr:cNvPr id="2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76350"/>
          <a:ext cx="18288000" cy="8839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26</xdr:col>
      <xdr:colOff>171450</xdr:colOff>
      <xdr:row>55</xdr:row>
      <xdr:rowOff>95250</xdr:rowOff>
    </xdr:to>
    <xdr:pic>
      <xdr:nvPicPr>
        <xdr:cNvPr id="2" name="Picture 15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133475"/>
          <a:ext cx="18288000" cy="8839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26</xdr:col>
      <xdr:colOff>171450</xdr:colOff>
      <xdr:row>108</xdr:row>
      <xdr:rowOff>95250</xdr:rowOff>
    </xdr:to>
    <xdr:pic>
      <xdr:nvPicPr>
        <xdr:cNvPr id="3" name="Picture 15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0220325"/>
          <a:ext cx="18288000" cy="8839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26</xdr:col>
      <xdr:colOff>171450</xdr:colOff>
      <xdr:row>161</xdr:row>
      <xdr:rowOff>95250</xdr:rowOff>
    </xdr:to>
    <xdr:pic>
      <xdr:nvPicPr>
        <xdr:cNvPr id="4" name="Picture 15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307175"/>
          <a:ext cx="18288000" cy="8839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111"/>
  <sheetViews>
    <sheetView tabSelected="1" zoomScale="120" zoomScaleNormal="120" workbookViewId="0">
      <pane ySplit="10" topLeftCell="A98" activePane="bottomLeft" state="frozen"/>
      <selection activeCell="W11" sqref="W11:Z110"/>
      <selection pane="bottomLeft" activeCell="K114" sqref="K114"/>
    </sheetView>
  </sheetViews>
  <sheetFormatPr defaultRowHeight="13.5"/>
  <cols>
    <col min="1" max="1" width="9.875" style="1" bestFit="1" customWidth="1"/>
    <col min="2" max="2" width="4.75" style="2" bestFit="1" customWidth="1"/>
    <col min="3" max="3" width="5.25" style="2" customWidth="1"/>
    <col min="4" max="4" width="5.875" style="2" customWidth="1"/>
    <col min="5" max="5" width="5.75" style="2" bestFit="1" customWidth="1"/>
    <col min="6" max="6" width="6.125" style="2" bestFit="1" customWidth="1"/>
    <col min="7" max="8" width="6.625" style="2" customWidth="1"/>
    <col min="9" max="11" width="5" style="72" customWidth="1"/>
    <col min="12" max="13" width="6.625" style="2" customWidth="1"/>
    <col min="14" max="14" width="8.5" style="2" bestFit="1" customWidth="1"/>
    <col min="15" max="18" width="6.625" style="2" customWidth="1"/>
    <col min="19" max="19" width="6.875" style="2" customWidth="1"/>
    <col min="20" max="23" width="6.625" style="2" customWidth="1"/>
    <col min="24" max="256" width="9" style="2"/>
    <col min="257" max="257" width="9.875" style="2" bestFit="1" customWidth="1"/>
    <col min="258" max="258" width="4.75" style="2" bestFit="1" customWidth="1"/>
    <col min="259" max="259" width="5.25" style="2" customWidth="1"/>
    <col min="260" max="260" width="5.875" style="2" customWidth="1"/>
    <col min="261" max="261" width="5.75" style="2" bestFit="1" customWidth="1"/>
    <col min="262" max="262" width="6.125" style="2" bestFit="1" customWidth="1"/>
    <col min="263" max="264" width="6.625" style="2" customWidth="1"/>
    <col min="265" max="267" width="5" style="2" customWidth="1"/>
    <col min="268" max="269" width="6.625" style="2" customWidth="1"/>
    <col min="270" max="270" width="8.5" style="2" bestFit="1" customWidth="1"/>
    <col min="271" max="274" width="6.625" style="2" customWidth="1"/>
    <col min="275" max="275" width="6.875" style="2" customWidth="1"/>
    <col min="276" max="279" width="6.625" style="2" customWidth="1"/>
    <col min="280" max="512" width="9" style="2"/>
    <col min="513" max="513" width="9.875" style="2" bestFit="1" customWidth="1"/>
    <col min="514" max="514" width="4.75" style="2" bestFit="1" customWidth="1"/>
    <col min="515" max="515" width="5.25" style="2" customWidth="1"/>
    <col min="516" max="516" width="5.875" style="2" customWidth="1"/>
    <col min="517" max="517" width="5.75" style="2" bestFit="1" customWidth="1"/>
    <col min="518" max="518" width="6.125" style="2" bestFit="1" customWidth="1"/>
    <col min="519" max="520" width="6.625" style="2" customWidth="1"/>
    <col min="521" max="523" width="5" style="2" customWidth="1"/>
    <col min="524" max="525" width="6.625" style="2" customWidth="1"/>
    <col min="526" max="526" width="8.5" style="2" bestFit="1" customWidth="1"/>
    <col min="527" max="530" width="6.625" style="2" customWidth="1"/>
    <col min="531" max="531" width="6.875" style="2" customWidth="1"/>
    <col min="532" max="535" width="6.625" style="2" customWidth="1"/>
    <col min="536" max="768" width="9" style="2"/>
    <col min="769" max="769" width="9.875" style="2" bestFit="1" customWidth="1"/>
    <col min="770" max="770" width="4.75" style="2" bestFit="1" customWidth="1"/>
    <col min="771" max="771" width="5.25" style="2" customWidth="1"/>
    <col min="772" max="772" width="5.875" style="2" customWidth="1"/>
    <col min="773" max="773" width="5.75" style="2" bestFit="1" customWidth="1"/>
    <col min="774" max="774" width="6.125" style="2" bestFit="1" customWidth="1"/>
    <col min="775" max="776" width="6.625" style="2" customWidth="1"/>
    <col min="777" max="779" width="5" style="2" customWidth="1"/>
    <col min="780" max="781" width="6.625" style="2" customWidth="1"/>
    <col min="782" max="782" width="8.5" style="2" bestFit="1" customWidth="1"/>
    <col min="783" max="786" width="6.625" style="2" customWidth="1"/>
    <col min="787" max="787" width="6.875" style="2" customWidth="1"/>
    <col min="788" max="791" width="6.625" style="2" customWidth="1"/>
    <col min="792" max="1024" width="9" style="2"/>
    <col min="1025" max="1025" width="9.875" style="2" bestFit="1" customWidth="1"/>
    <col min="1026" max="1026" width="4.75" style="2" bestFit="1" customWidth="1"/>
    <col min="1027" max="1027" width="5.25" style="2" customWidth="1"/>
    <col min="1028" max="1028" width="5.875" style="2" customWidth="1"/>
    <col min="1029" max="1029" width="5.75" style="2" bestFit="1" customWidth="1"/>
    <col min="1030" max="1030" width="6.125" style="2" bestFit="1" customWidth="1"/>
    <col min="1031" max="1032" width="6.625" style="2" customWidth="1"/>
    <col min="1033" max="1035" width="5" style="2" customWidth="1"/>
    <col min="1036" max="1037" width="6.625" style="2" customWidth="1"/>
    <col min="1038" max="1038" width="8.5" style="2" bestFit="1" customWidth="1"/>
    <col min="1039" max="1042" width="6.625" style="2" customWidth="1"/>
    <col min="1043" max="1043" width="6.875" style="2" customWidth="1"/>
    <col min="1044" max="1047" width="6.625" style="2" customWidth="1"/>
    <col min="1048" max="1280" width="9" style="2"/>
    <col min="1281" max="1281" width="9.875" style="2" bestFit="1" customWidth="1"/>
    <col min="1282" max="1282" width="4.75" style="2" bestFit="1" customWidth="1"/>
    <col min="1283" max="1283" width="5.25" style="2" customWidth="1"/>
    <col min="1284" max="1284" width="5.875" style="2" customWidth="1"/>
    <col min="1285" max="1285" width="5.75" style="2" bestFit="1" customWidth="1"/>
    <col min="1286" max="1286" width="6.125" style="2" bestFit="1" customWidth="1"/>
    <col min="1287" max="1288" width="6.625" style="2" customWidth="1"/>
    <col min="1289" max="1291" width="5" style="2" customWidth="1"/>
    <col min="1292" max="1293" width="6.625" style="2" customWidth="1"/>
    <col min="1294" max="1294" width="8.5" style="2" bestFit="1" customWidth="1"/>
    <col min="1295" max="1298" width="6.625" style="2" customWidth="1"/>
    <col min="1299" max="1299" width="6.875" style="2" customWidth="1"/>
    <col min="1300" max="1303" width="6.625" style="2" customWidth="1"/>
    <col min="1304" max="1536" width="9" style="2"/>
    <col min="1537" max="1537" width="9.875" style="2" bestFit="1" customWidth="1"/>
    <col min="1538" max="1538" width="4.75" style="2" bestFit="1" customWidth="1"/>
    <col min="1539" max="1539" width="5.25" style="2" customWidth="1"/>
    <col min="1540" max="1540" width="5.875" style="2" customWidth="1"/>
    <col min="1541" max="1541" width="5.75" style="2" bestFit="1" customWidth="1"/>
    <col min="1542" max="1542" width="6.125" style="2" bestFit="1" customWidth="1"/>
    <col min="1543" max="1544" width="6.625" style="2" customWidth="1"/>
    <col min="1545" max="1547" width="5" style="2" customWidth="1"/>
    <col min="1548" max="1549" width="6.625" style="2" customWidth="1"/>
    <col min="1550" max="1550" width="8.5" style="2" bestFit="1" customWidth="1"/>
    <col min="1551" max="1554" width="6.625" style="2" customWidth="1"/>
    <col min="1555" max="1555" width="6.875" style="2" customWidth="1"/>
    <col min="1556" max="1559" width="6.625" style="2" customWidth="1"/>
    <col min="1560" max="1792" width="9" style="2"/>
    <col min="1793" max="1793" width="9.875" style="2" bestFit="1" customWidth="1"/>
    <col min="1794" max="1794" width="4.75" style="2" bestFit="1" customWidth="1"/>
    <col min="1795" max="1795" width="5.25" style="2" customWidth="1"/>
    <col min="1796" max="1796" width="5.875" style="2" customWidth="1"/>
    <col min="1797" max="1797" width="5.75" style="2" bestFit="1" customWidth="1"/>
    <col min="1798" max="1798" width="6.125" style="2" bestFit="1" customWidth="1"/>
    <col min="1799" max="1800" width="6.625" style="2" customWidth="1"/>
    <col min="1801" max="1803" width="5" style="2" customWidth="1"/>
    <col min="1804" max="1805" width="6.625" style="2" customWidth="1"/>
    <col min="1806" max="1806" width="8.5" style="2" bestFit="1" customWidth="1"/>
    <col min="1807" max="1810" width="6.625" style="2" customWidth="1"/>
    <col min="1811" max="1811" width="6.875" style="2" customWidth="1"/>
    <col min="1812" max="1815" width="6.625" style="2" customWidth="1"/>
    <col min="1816" max="2048" width="9" style="2"/>
    <col min="2049" max="2049" width="9.875" style="2" bestFit="1" customWidth="1"/>
    <col min="2050" max="2050" width="4.75" style="2" bestFit="1" customWidth="1"/>
    <col min="2051" max="2051" width="5.25" style="2" customWidth="1"/>
    <col min="2052" max="2052" width="5.875" style="2" customWidth="1"/>
    <col min="2053" max="2053" width="5.75" style="2" bestFit="1" customWidth="1"/>
    <col min="2054" max="2054" width="6.125" style="2" bestFit="1" customWidth="1"/>
    <col min="2055" max="2056" width="6.625" style="2" customWidth="1"/>
    <col min="2057" max="2059" width="5" style="2" customWidth="1"/>
    <col min="2060" max="2061" width="6.625" style="2" customWidth="1"/>
    <col min="2062" max="2062" width="8.5" style="2" bestFit="1" customWidth="1"/>
    <col min="2063" max="2066" width="6.625" style="2" customWidth="1"/>
    <col min="2067" max="2067" width="6.875" style="2" customWidth="1"/>
    <col min="2068" max="2071" width="6.625" style="2" customWidth="1"/>
    <col min="2072" max="2304" width="9" style="2"/>
    <col min="2305" max="2305" width="9.875" style="2" bestFit="1" customWidth="1"/>
    <col min="2306" max="2306" width="4.75" style="2" bestFit="1" customWidth="1"/>
    <col min="2307" max="2307" width="5.25" style="2" customWidth="1"/>
    <col min="2308" max="2308" width="5.875" style="2" customWidth="1"/>
    <col min="2309" max="2309" width="5.75" style="2" bestFit="1" customWidth="1"/>
    <col min="2310" max="2310" width="6.125" style="2" bestFit="1" customWidth="1"/>
    <col min="2311" max="2312" width="6.625" style="2" customWidth="1"/>
    <col min="2313" max="2315" width="5" style="2" customWidth="1"/>
    <col min="2316" max="2317" width="6.625" style="2" customWidth="1"/>
    <col min="2318" max="2318" width="8.5" style="2" bestFit="1" customWidth="1"/>
    <col min="2319" max="2322" width="6.625" style="2" customWidth="1"/>
    <col min="2323" max="2323" width="6.875" style="2" customWidth="1"/>
    <col min="2324" max="2327" width="6.625" style="2" customWidth="1"/>
    <col min="2328" max="2560" width="9" style="2"/>
    <col min="2561" max="2561" width="9.875" style="2" bestFit="1" customWidth="1"/>
    <col min="2562" max="2562" width="4.75" style="2" bestFit="1" customWidth="1"/>
    <col min="2563" max="2563" width="5.25" style="2" customWidth="1"/>
    <col min="2564" max="2564" width="5.875" style="2" customWidth="1"/>
    <col min="2565" max="2565" width="5.75" style="2" bestFit="1" customWidth="1"/>
    <col min="2566" max="2566" width="6.125" style="2" bestFit="1" customWidth="1"/>
    <col min="2567" max="2568" width="6.625" style="2" customWidth="1"/>
    <col min="2569" max="2571" width="5" style="2" customWidth="1"/>
    <col min="2572" max="2573" width="6.625" style="2" customWidth="1"/>
    <col min="2574" max="2574" width="8.5" style="2" bestFit="1" customWidth="1"/>
    <col min="2575" max="2578" width="6.625" style="2" customWidth="1"/>
    <col min="2579" max="2579" width="6.875" style="2" customWidth="1"/>
    <col min="2580" max="2583" width="6.625" style="2" customWidth="1"/>
    <col min="2584" max="2816" width="9" style="2"/>
    <col min="2817" max="2817" width="9.875" style="2" bestFit="1" customWidth="1"/>
    <col min="2818" max="2818" width="4.75" style="2" bestFit="1" customWidth="1"/>
    <col min="2819" max="2819" width="5.25" style="2" customWidth="1"/>
    <col min="2820" max="2820" width="5.875" style="2" customWidth="1"/>
    <col min="2821" max="2821" width="5.75" style="2" bestFit="1" customWidth="1"/>
    <col min="2822" max="2822" width="6.125" style="2" bestFit="1" customWidth="1"/>
    <col min="2823" max="2824" width="6.625" style="2" customWidth="1"/>
    <col min="2825" max="2827" width="5" style="2" customWidth="1"/>
    <col min="2828" max="2829" width="6.625" style="2" customWidth="1"/>
    <col min="2830" max="2830" width="8.5" style="2" bestFit="1" customWidth="1"/>
    <col min="2831" max="2834" width="6.625" style="2" customWidth="1"/>
    <col min="2835" max="2835" width="6.875" style="2" customWidth="1"/>
    <col min="2836" max="2839" width="6.625" style="2" customWidth="1"/>
    <col min="2840" max="3072" width="9" style="2"/>
    <col min="3073" max="3073" width="9.875" style="2" bestFit="1" customWidth="1"/>
    <col min="3074" max="3074" width="4.75" style="2" bestFit="1" customWidth="1"/>
    <col min="3075" max="3075" width="5.25" style="2" customWidth="1"/>
    <col min="3076" max="3076" width="5.875" style="2" customWidth="1"/>
    <col min="3077" max="3077" width="5.75" style="2" bestFit="1" customWidth="1"/>
    <col min="3078" max="3078" width="6.125" style="2" bestFit="1" customWidth="1"/>
    <col min="3079" max="3080" width="6.625" style="2" customWidth="1"/>
    <col min="3081" max="3083" width="5" style="2" customWidth="1"/>
    <col min="3084" max="3085" width="6.625" style="2" customWidth="1"/>
    <col min="3086" max="3086" width="8.5" style="2" bestFit="1" customWidth="1"/>
    <col min="3087" max="3090" width="6.625" style="2" customWidth="1"/>
    <col min="3091" max="3091" width="6.875" style="2" customWidth="1"/>
    <col min="3092" max="3095" width="6.625" style="2" customWidth="1"/>
    <col min="3096" max="3328" width="9" style="2"/>
    <col min="3329" max="3329" width="9.875" style="2" bestFit="1" customWidth="1"/>
    <col min="3330" max="3330" width="4.75" style="2" bestFit="1" customWidth="1"/>
    <col min="3331" max="3331" width="5.25" style="2" customWidth="1"/>
    <col min="3332" max="3332" width="5.875" style="2" customWidth="1"/>
    <col min="3333" max="3333" width="5.75" style="2" bestFit="1" customWidth="1"/>
    <col min="3334" max="3334" width="6.125" style="2" bestFit="1" customWidth="1"/>
    <col min="3335" max="3336" width="6.625" style="2" customWidth="1"/>
    <col min="3337" max="3339" width="5" style="2" customWidth="1"/>
    <col min="3340" max="3341" width="6.625" style="2" customWidth="1"/>
    <col min="3342" max="3342" width="8.5" style="2" bestFit="1" customWidth="1"/>
    <col min="3343" max="3346" width="6.625" style="2" customWidth="1"/>
    <col min="3347" max="3347" width="6.875" style="2" customWidth="1"/>
    <col min="3348" max="3351" width="6.625" style="2" customWidth="1"/>
    <col min="3352" max="3584" width="9" style="2"/>
    <col min="3585" max="3585" width="9.875" style="2" bestFit="1" customWidth="1"/>
    <col min="3586" max="3586" width="4.75" style="2" bestFit="1" customWidth="1"/>
    <col min="3587" max="3587" width="5.25" style="2" customWidth="1"/>
    <col min="3588" max="3588" width="5.875" style="2" customWidth="1"/>
    <col min="3589" max="3589" width="5.75" style="2" bestFit="1" customWidth="1"/>
    <col min="3590" max="3590" width="6.125" style="2" bestFit="1" customWidth="1"/>
    <col min="3591" max="3592" width="6.625" style="2" customWidth="1"/>
    <col min="3593" max="3595" width="5" style="2" customWidth="1"/>
    <col min="3596" max="3597" width="6.625" style="2" customWidth="1"/>
    <col min="3598" max="3598" width="8.5" style="2" bestFit="1" customWidth="1"/>
    <col min="3599" max="3602" width="6.625" style="2" customWidth="1"/>
    <col min="3603" max="3603" width="6.875" style="2" customWidth="1"/>
    <col min="3604" max="3607" width="6.625" style="2" customWidth="1"/>
    <col min="3608" max="3840" width="9" style="2"/>
    <col min="3841" max="3841" width="9.875" style="2" bestFit="1" customWidth="1"/>
    <col min="3842" max="3842" width="4.75" style="2" bestFit="1" customWidth="1"/>
    <col min="3843" max="3843" width="5.25" style="2" customWidth="1"/>
    <col min="3844" max="3844" width="5.875" style="2" customWidth="1"/>
    <col min="3845" max="3845" width="5.75" style="2" bestFit="1" customWidth="1"/>
    <col min="3846" max="3846" width="6.125" style="2" bestFit="1" customWidth="1"/>
    <col min="3847" max="3848" width="6.625" style="2" customWidth="1"/>
    <col min="3849" max="3851" width="5" style="2" customWidth="1"/>
    <col min="3852" max="3853" width="6.625" style="2" customWidth="1"/>
    <col min="3854" max="3854" width="8.5" style="2" bestFit="1" customWidth="1"/>
    <col min="3855" max="3858" width="6.625" style="2" customWidth="1"/>
    <col min="3859" max="3859" width="6.875" style="2" customWidth="1"/>
    <col min="3860" max="3863" width="6.625" style="2" customWidth="1"/>
    <col min="3864" max="4096" width="9" style="2"/>
    <col min="4097" max="4097" width="9.875" style="2" bestFit="1" customWidth="1"/>
    <col min="4098" max="4098" width="4.75" style="2" bestFit="1" customWidth="1"/>
    <col min="4099" max="4099" width="5.25" style="2" customWidth="1"/>
    <col min="4100" max="4100" width="5.875" style="2" customWidth="1"/>
    <col min="4101" max="4101" width="5.75" style="2" bestFit="1" customWidth="1"/>
    <col min="4102" max="4102" width="6.125" style="2" bestFit="1" customWidth="1"/>
    <col min="4103" max="4104" width="6.625" style="2" customWidth="1"/>
    <col min="4105" max="4107" width="5" style="2" customWidth="1"/>
    <col min="4108" max="4109" width="6.625" style="2" customWidth="1"/>
    <col min="4110" max="4110" width="8.5" style="2" bestFit="1" customWidth="1"/>
    <col min="4111" max="4114" width="6.625" style="2" customWidth="1"/>
    <col min="4115" max="4115" width="6.875" style="2" customWidth="1"/>
    <col min="4116" max="4119" width="6.625" style="2" customWidth="1"/>
    <col min="4120" max="4352" width="9" style="2"/>
    <col min="4353" max="4353" width="9.875" style="2" bestFit="1" customWidth="1"/>
    <col min="4354" max="4354" width="4.75" style="2" bestFit="1" customWidth="1"/>
    <col min="4355" max="4355" width="5.25" style="2" customWidth="1"/>
    <col min="4356" max="4356" width="5.875" style="2" customWidth="1"/>
    <col min="4357" max="4357" width="5.75" style="2" bestFit="1" customWidth="1"/>
    <col min="4358" max="4358" width="6.125" style="2" bestFit="1" customWidth="1"/>
    <col min="4359" max="4360" width="6.625" style="2" customWidth="1"/>
    <col min="4361" max="4363" width="5" style="2" customWidth="1"/>
    <col min="4364" max="4365" width="6.625" style="2" customWidth="1"/>
    <col min="4366" max="4366" width="8.5" style="2" bestFit="1" customWidth="1"/>
    <col min="4367" max="4370" width="6.625" style="2" customWidth="1"/>
    <col min="4371" max="4371" width="6.875" style="2" customWidth="1"/>
    <col min="4372" max="4375" width="6.625" style="2" customWidth="1"/>
    <col min="4376" max="4608" width="9" style="2"/>
    <col min="4609" max="4609" width="9.875" style="2" bestFit="1" customWidth="1"/>
    <col min="4610" max="4610" width="4.75" style="2" bestFit="1" customWidth="1"/>
    <col min="4611" max="4611" width="5.25" style="2" customWidth="1"/>
    <col min="4612" max="4612" width="5.875" style="2" customWidth="1"/>
    <col min="4613" max="4613" width="5.75" style="2" bestFit="1" customWidth="1"/>
    <col min="4614" max="4614" width="6.125" style="2" bestFit="1" customWidth="1"/>
    <col min="4615" max="4616" width="6.625" style="2" customWidth="1"/>
    <col min="4617" max="4619" width="5" style="2" customWidth="1"/>
    <col min="4620" max="4621" width="6.625" style="2" customWidth="1"/>
    <col min="4622" max="4622" width="8.5" style="2" bestFit="1" customWidth="1"/>
    <col min="4623" max="4626" width="6.625" style="2" customWidth="1"/>
    <col min="4627" max="4627" width="6.875" style="2" customWidth="1"/>
    <col min="4628" max="4631" width="6.625" style="2" customWidth="1"/>
    <col min="4632" max="4864" width="9" style="2"/>
    <col min="4865" max="4865" width="9.875" style="2" bestFit="1" customWidth="1"/>
    <col min="4866" max="4866" width="4.75" style="2" bestFit="1" customWidth="1"/>
    <col min="4867" max="4867" width="5.25" style="2" customWidth="1"/>
    <col min="4868" max="4868" width="5.875" style="2" customWidth="1"/>
    <col min="4869" max="4869" width="5.75" style="2" bestFit="1" customWidth="1"/>
    <col min="4870" max="4870" width="6.125" style="2" bestFit="1" customWidth="1"/>
    <col min="4871" max="4872" width="6.625" style="2" customWidth="1"/>
    <col min="4873" max="4875" width="5" style="2" customWidth="1"/>
    <col min="4876" max="4877" width="6.625" style="2" customWidth="1"/>
    <col min="4878" max="4878" width="8.5" style="2" bestFit="1" customWidth="1"/>
    <col min="4879" max="4882" width="6.625" style="2" customWidth="1"/>
    <col min="4883" max="4883" width="6.875" style="2" customWidth="1"/>
    <col min="4884" max="4887" width="6.625" style="2" customWidth="1"/>
    <col min="4888" max="5120" width="9" style="2"/>
    <col min="5121" max="5121" width="9.875" style="2" bestFit="1" customWidth="1"/>
    <col min="5122" max="5122" width="4.75" style="2" bestFit="1" customWidth="1"/>
    <col min="5123" max="5123" width="5.25" style="2" customWidth="1"/>
    <col min="5124" max="5124" width="5.875" style="2" customWidth="1"/>
    <col min="5125" max="5125" width="5.75" style="2" bestFit="1" customWidth="1"/>
    <col min="5126" max="5126" width="6.125" style="2" bestFit="1" customWidth="1"/>
    <col min="5127" max="5128" width="6.625" style="2" customWidth="1"/>
    <col min="5129" max="5131" width="5" style="2" customWidth="1"/>
    <col min="5132" max="5133" width="6.625" style="2" customWidth="1"/>
    <col min="5134" max="5134" width="8.5" style="2" bestFit="1" customWidth="1"/>
    <col min="5135" max="5138" width="6.625" style="2" customWidth="1"/>
    <col min="5139" max="5139" width="6.875" style="2" customWidth="1"/>
    <col min="5140" max="5143" width="6.625" style="2" customWidth="1"/>
    <col min="5144" max="5376" width="9" style="2"/>
    <col min="5377" max="5377" width="9.875" style="2" bestFit="1" customWidth="1"/>
    <col min="5378" max="5378" width="4.75" style="2" bestFit="1" customWidth="1"/>
    <col min="5379" max="5379" width="5.25" style="2" customWidth="1"/>
    <col min="5380" max="5380" width="5.875" style="2" customWidth="1"/>
    <col min="5381" max="5381" width="5.75" style="2" bestFit="1" customWidth="1"/>
    <col min="5382" max="5382" width="6.125" style="2" bestFit="1" customWidth="1"/>
    <col min="5383" max="5384" width="6.625" style="2" customWidth="1"/>
    <col min="5385" max="5387" width="5" style="2" customWidth="1"/>
    <col min="5388" max="5389" width="6.625" style="2" customWidth="1"/>
    <col min="5390" max="5390" width="8.5" style="2" bestFit="1" customWidth="1"/>
    <col min="5391" max="5394" width="6.625" style="2" customWidth="1"/>
    <col min="5395" max="5395" width="6.875" style="2" customWidth="1"/>
    <col min="5396" max="5399" width="6.625" style="2" customWidth="1"/>
    <col min="5400" max="5632" width="9" style="2"/>
    <col min="5633" max="5633" width="9.875" style="2" bestFit="1" customWidth="1"/>
    <col min="5634" max="5634" width="4.75" style="2" bestFit="1" customWidth="1"/>
    <col min="5635" max="5635" width="5.25" style="2" customWidth="1"/>
    <col min="5636" max="5636" width="5.875" style="2" customWidth="1"/>
    <col min="5637" max="5637" width="5.75" style="2" bestFit="1" customWidth="1"/>
    <col min="5638" max="5638" width="6.125" style="2" bestFit="1" customWidth="1"/>
    <col min="5639" max="5640" width="6.625" style="2" customWidth="1"/>
    <col min="5641" max="5643" width="5" style="2" customWidth="1"/>
    <col min="5644" max="5645" width="6.625" style="2" customWidth="1"/>
    <col min="5646" max="5646" width="8.5" style="2" bestFit="1" customWidth="1"/>
    <col min="5647" max="5650" width="6.625" style="2" customWidth="1"/>
    <col min="5651" max="5651" width="6.875" style="2" customWidth="1"/>
    <col min="5652" max="5655" width="6.625" style="2" customWidth="1"/>
    <col min="5656" max="5888" width="9" style="2"/>
    <col min="5889" max="5889" width="9.875" style="2" bestFit="1" customWidth="1"/>
    <col min="5890" max="5890" width="4.75" style="2" bestFit="1" customWidth="1"/>
    <col min="5891" max="5891" width="5.25" style="2" customWidth="1"/>
    <col min="5892" max="5892" width="5.875" style="2" customWidth="1"/>
    <col min="5893" max="5893" width="5.75" style="2" bestFit="1" customWidth="1"/>
    <col min="5894" max="5894" width="6.125" style="2" bestFit="1" customWidth="1"/>
    <col min="5895" max="5896" width="6.625" style="2" customWidth="1"/>
    <col min="5897" max="5899" width="5" style="2" customWidth="1"/>
    <col min="5900" max="5901" width="6.625" style="2" customWidth="1"/>
    <col min="5902" max="5902" width="8.5" style="2" bestFit="1" customWidth="1"/>
    <col min="5903" max="5906" width="6.625" style="2" customWidth="1"/>
    <col min="5907" max="5907" width="6.875" style="2" customWidth="1"/>
    <col min="5908" max="5911" width="6.625" style="2" customWidth="1"/>
    <col min="5912" max="6144" width="9" style="2"/>
    <col min="6145" max="6145" width="9.875" style="2" bestFit="1" customWidth="1"/>
    <col min="6146" max="6146" width="4.75" style="2" bestFit="1" customWidth="1"/>
    <col min="6147" max="6147" width="5.25" style="2" customWidth="1"/>
    <col min="6148" max="6148" width="5.875" style="2" customWidth="1"/>
    <col min="6149" max="6149" width="5.75" style="2" bestFit="1" customWidth="1"/>
    <col min="6150" max="6150" width="6.125" style="2" bestFit="1" customWidth="1"/>
    <col min="6151" max="6152" width="6.625" style="2" customWidth="1"/>
    <col min="6153" max="6155" width="5" style="2" customWidth="1"/>
    <col min="6156" max="6157" width="6.625" style="2" customWidth="1"/>
    <col min="6158" max="6158" width="8.5" style="2" bestFit="1" customWidth="1"/>
    <col min="6159" max="6162" width="6.625" style="2" customWidth="1"/>
    <col min="6163" max="6163" width="6.875" style="2" customWidth="1"/>
    <col min="6164" max="6167" width="6.625" style="2" customWidth="1"/>
    <col min="6168" max="6400" width="9" style="2"/>
    <col min="6401" max="6401" width="9.875" style="2" bestFit="1" customWidth="1"/>
    <col min="6402" max="6402" width="4.75" style="2" bestFit="1" customWidth="1"/>
    <col min="6403" max="6403" width="5.25" style="2" customWidth="1"/>
    <col min="6404" max="6404" width="5.875" style="2" customWidth="1"/>
    <col min="6405" max="6405" width="5.75" style="2" bestFit="1" customWidth="1"/>
    <col min="6406" max="6406" width="6.125" style="2" bestFit="1" customWidth="1"/>
    <col min="6407" max="6408" width="6.625" style="2" customWidth="1"/>
    <col min="6409" max="6411" width="5" style="2" customWidth="1"/>
    <col min="6412" max="6413" width="6.625" style="2" customWidth="1"/>
    <col min="6414" max="6414" width="8.5" style="2" bestFit="1" customWidth="1"/>
    <col min="6415" max="6418" width="6.625" style="2" customWidth="1"/>
    <col min="6419" max="6419" width="6.875" style="2" customWidth="1"/>
    <col min="6420" max="6423" width="6.625" style="2" customWidth="1"/>
    <col min="6424" max="6656" width="9" style="2"/>
    <col min="6657" max="6657" width="9.875" style="2" bestFit="1" customWidth="1"/>
    <col min="6658" max="6658" width="4.75" style="2" bestFit="1" customWidth="1"/>
    <col min="6659" max="6659" width="5.25" style="2" customWidth="1"/>
    <col min="6660" max="6660" width="5.875" style="2" customWidth="1"/>
    <col min="6661" max="6661" width="5.75" style="2" bestFit="1" customWidth="1"/>
    <col min="6662" max="6662" width="6.125" style="2" bestFit="1" customWidth="1"/>
    <col min="6663" max="6664" width="6.625" style="2" customWidth="1"/>
    <col min="6665" max="6667" width="5" style="2" customWidth="1"/>
    <col min="6668" max="6669" width="6.625" style="2" customWidth="1"/>
    <col min="6670" max="6670" width="8.5" style="2" bestFit="1" customWidth="1"/>
    <col min="6671" max="6674" width="6.625" style="2" customWidth="1"/>
    <col min="6675" max="6675" width="6.875" style="2" customWidth="1"/>
    <col min="6676" max="6679" width="6.625" style="2" customWidth="1"/>
    <col min="6680" max="6912" width="9" style="2"/>
    <col min="6913" max="6913" width="9.875" style="2" bestFit="1" customWidth="1"/>
    <col min="6914" max="6914" width="4.75" style="2" bestFit="1" customWidth="1"/>
    <col min="6915" max="6915" width="5.25" style="2" customWidth="1"/>
    <col min="6916" max="6916" width="5.875" style="2" customWidth="1"/>
    <col min="6917" max="6917" width="5.75" style="2" bestFit="1" customWidth="1"/>
    <col min="6918" max="6918" width="6.125" style="2" bestFit="1" customWidth="1"/>
    <col min="6919" max="6920" width="6.625" style="2" customWidth="1"/>
    <col min="6921" max="6923" width="5" style="2" customWidth="1"/>
    <col min="6924" max="6925" width="6.625" style="2" customWidth="1"/>
    <col min="6926" max="6926" width="8.5" style="2" bestFit="1" customWidth="1"/>
    <col min="6927" max="6930" width="6.625" style="2" customWidth="1"/>
    <col min="6931" max="6931" width="6.875" style="2" customWidth="1"/>
    <col min="6932" max="6935" width="6.625" style="2" customWidth="1"/>
    <col min="6936" max="7168" width="9" style="2"/>
    <col min="7169" max="7169" width="9.875" style="2" bestFit="1" customWidth="1"/>
    <col min="7170" max="7170" width="4.75" style="2" bestFit="1" customWidth="1"/>
    <col min="7171" max="7171" width="5.25" style="2" customWidth="1"/>
    <col min="7172" max="7172" width="5.875" style="2" customWidth="1"/>
    <col min="7173" max="7173" width="5.75" style="2" bestFit="1" customWidth="1"/>
    <col min="7174" max="7174" width="6.125" style="2" bestFit="1" customWidth="1"/>
    <col min="7175" max="7176" width="6.625" style="2" customWidth="1"/>
    <col min="7177" max="7179" width="5" style="2" customWidth="1"/>
    <col min="7180" max="7181" width="6.625" style="2" customWidth="1"/>
    <col min="7182" max="7182" width="8.5" style="2" bestFit="1" customWidth="1"/>
    <col min="7183" max="7186" width="6.625" style="2" customWidth="1"/>
    <col min="7187" max="7187" width="6.875" style="2" customWidth="1"/>
    <col min="7188" max="7191" width="6.625" style="2" customWidth="1"/>
    <col min="7192" max="7424" width="9" style="2"/>
    <col min="7425" max="7425" width="9.875" style="2" bestFit="1" customWidth="1"/>
    <col min="7426" max="7426" width="4.75" style="2" bestFit="1" customWidth="1"/>
    <col min="7427" max="7427" width="5.25" style="2" customWidth="1"/>
    <col min="7428" max="7428" width="5.875" style="2" customWidth="1"/>
    <col min="7429" max="7429" width="5.75" style="2" bestFit="1" customWidth="1"/>
    <col min="7430" max="7430" width="6.125" style="2" bestFit="1" customWidth="1"/>
    <col min="7431" max="7432" width="6.625" style="2" customWidth="1"/>
    <col min="7433" max="7435" width="5" style="2" customWidth="1"/>
    <col min="7436" max="7437" width="6.625" style="2" customWidth="1"/>
    <col min="7438" max="7438" width="8.5" style="2" bestFit="1" customWidth="1"/>
    <col min="7439" max="7442" width="6.625" style="2" customWidth="1"/>
    <col min="7443" max="7443" width="6.875" style="2" customWidth="1"/>
    <col min="7444" max="7447" width="6.625" style="2" customWidth="1"/>
    <col min="7448" max="7680" width="9" style="2"/>
    <col min="7681" max="7681" width="9.875" style="2" bestFit="1" customWidth="1"/>
    <col min="7682" max="7682" width="4.75" style="2" bestFit="1" customWidth="1"/>
    <col min="7683" max="7683" width="5.25" style="2" customWidth="1"/>
    <col min="7684" max="7684" width="5.875" style="2" customWidth="1"/>
    <col min="7685" max="7685" width="5.75" style="2" bestFit="1" customWidth="1"/>
    <col min="7686" max="7686" width="6.125" style="2" bestFit="1" customWidth="1"/>
    <col min="7687" max="7688" width="6.625" style="2" customWidth="1"/>
    <col min="7689" max="7691" width="5" style="2" customWidth="1"/>
    <col min="7692" max="7693" width="6.625" style="2" customWidth="1"/>
    <col min="7694" max="7694" width="8.5" style="2" bestFit="1" customWidth="1"/>
    <col min="7695" max="7698" width="6.625" style="2" customWidth="1"/>
    <col min="7699" max="7699" width="6.875" style="2" customWidth="1"/>
    <col min="7700" max="7703" width="6.625" style="2" customWidth="1"/>
    <col min="7704" max="7936" width="9" style="2"/>
    <col min="7937" max="7937" width="9.875" style="2" bestFit="1" customWidth="1"/>
    <col min="7938" max="7938" width="4.75" style="2" bestFit="1" customWidth="1"/>
    <col min="7939" max="7939" width="5.25" style="2" customWidth="1"/>
    <col min="7940" max="7940" width="5.875" style="2" customWidth="1"/>
    <col min="7941" max="7941" width="5.75" style="2" bestFit="1" customWidth="1"/>
    <col min="7942" max="7942" width="6.125" style="2" bestFit="1" customWidth="1"/>
    <col min="7943" max="7944" width="6.625" style="2" customWidth="1"/>
    <col min="7945" max="7947" width="5" style="2" customWidth="1"/>
    <col min="7948" max="7949" width="6.625" style="2" customWidth="1"/>
    <col min="7950" max="7950" width="8.5" style="2" bestFit="1" customWidth="1"/>
    <col min="7951" max="7954" width="6.625" style="2" customWidth="1"/>
    <col min="7955" max="7955" width="6.875" style="2" customWidth="1"/>
    <col min="7956" max="7959" width="6.625" style="2" customWidth="1"/>
    <col min="7960" max="8192" width="9" style="2"/>
    <col min="8193" max="8193" width="9.875" style="2" bestFit="1" customWidth="1"/>
    <col min="8194" max="8194" width="4.75" style="2" bestFit="1" customWidth="1"/>
    <col min="8195" max="8195" width="5.25" style="2" customWidth="1"/>
    <col min="8196" max="8196" width="5.875" style="2" customWidth="1"/>
    <col min="8197" max="8197" width="5.75" style="2" bestFit="1" customWidth="1"/>
    <col min="8198" max="8198" width="6.125" style="2" bestFit="1" customWidth="1"/>
    <col min="8199" max="8200" width="6.625" style="2" customWidth="1"/>
    <col min="8201" max="8203" width="5" style="2" customWidth="1"/>
    <col min="8204" max="8205" width="6.625" style="2" customWidth="1"/>
    <col min="8206" max="8206" width="8.5" style="2" bestFit="1" customWidth="1"/>
    <col min="8207" max="8210" width="6.625" style="2" customWidth="1"/>
    <col min="8211" max="8211" width="6.875" style="2" customWidth="1"/>
    <col min="8212" max="8215" width="6.625" style="2" customWidth="1"/>
    <col min="8216" max="8448" width="9" style="2"/>
    <col min="8449" max="8449" width="9.875" style="2" bestFit="1" customWidth="1"/>
    <col min="8450" max="8450" width="4.75" style="2" bestFit="1" customWidth="1"/>
    <col min="8451" max="8451" width="5.25" style="2" customWidth="1"/>
    <col min="8452" max="8452" width="5.875" style="2" customWidth="1"/>
    <col min="8453" max="8453" width="5.75" style="2" bestFit="1" customWidth="1"/>
    <col min="8454" max="8454" width="6.125" style="2" bestFit="1" customWidth="1"/>
    <col min="8455" max="8456" width="6.625" style="2" customWidth="1"/>
    <col min="8457" max="8459" width="5" style="2" customWidth="1"/>
    <col min="8460" max="8461" width="6.625" style="2" customWidth="1"/>
    <col min="8462" max="8462" width="8.5" style="2" bestFit="1" customWidth="1"/>
    <col min="8463" max="8466" width="6.625" style="2" customWidth="1"/>
    <col min="8467" max="8467" width="6.875" style="2" customWidth="1"/>
    <col min="8468" max="8471" width="6.625" style="2" customWidth="1"/>
    <col min="8472" max="8704" width="9" style="2"/>
    <col min="8705" max="8705" width="9.875" style="2" bestFit="1" customWidth="1"/>
    <col min="8706" max="8706" width="4.75" style="2" bestFit="1" customWidth="1"/>
    <col min="8707" max="8707" width="5.25" style="2" customWidth="1"/>
    <col min="8708" max="8708" width="5.875" style="2" customWidth="1"/>
    <col min="8709" max="8709" width="5.75" style="2" bestFit="1" customWidth="1"/>
    <col min="8710" max="8710" width="6.125" style="2" bestFit="1" customWidth="1"/>
    <col min="8711" max="8712" width="6.625" style="2" customWidth="1"/>
    <col min="8713" max="8715" width="5" style="2" customWidth="1"/>
    <col min="8716" max="8717" width="6.625" style="2" customWidth="1"/>
    <col min="8718" max="8718" width="8.5" style="2" bestFit="1" customWidth="1"/>
    <col min="8719" max="8722" width="6.625" style="2" customWidth="1"/>
    <col min="8723" max="8723" width="6.875" style="2" customWidth="1"/>
    <col min="8724" max="8727" width="6.625" style="2" customWidth="1"/>
    <col min="8728" max="8960" width="9" style="2"/>
    <col min="8961" max="8961" width="9.875" style="2" bestFit="1" customWidth="1"/>
    <col min="8962" max="8962" width="4.75" style="2" bestFit="1" customWidth="1"/>
    <col min="8963" max="8963" width="5.25" style="2" customWidth="1"/>
    <col min="8964" max="8964" width="5.875" style="2" customWidth="1"/>
    <col min="8965" max="8965" width="5.75" style="2" bestFit="1" customWidth="1"/>
    <col min="8966" max="8966" width="6.125" style="2" bestFit="1" customWidth="1"/>
    <col min="8967" max="8968" width="6.625" style="2" customWidth="1"/>
    <col min="8969" max="8971" width="5" style="2" customWidth="1"/>
    <col min="8972" max="8973" width="6.625" style="2" customWidth="1"/>
    <col min="8974" max="8974" width="8.5" style="2" bestFit="1" customWidth="1"/>
    <col min="8975" max="8978" width="6.625" style="2" customWidth="1"/>
    <col min="8979" max="8979" width="6.875" style="2" customWidth="1"/>
    <col min="8980" max="8983" width="6.625" style="2" customWidth="1"/>
    <col min="8984" max="9216" width="9" style="2"/>
    <col min="9217" max="9217" width="9.875" style="2" bestFit="1" customWidth="1"/>
    <col min="9218" max="9218" width="4.75" style="2" bestFit="1" customWidth="1"/>
    <col min="9219" max="9219" width="5.25" style="2" customWidth="1"/>
    <col min="9220" max="9220" width="5.875" style="2" customWidth="1"/>
    <col min="9221" max="9221" width="5.75" style="2" bestFit="1" customWidth="1"/>
    <col min="9222" max="9222" width="6.125" style="2" bestFit="1" customWidth="1"/>
    <col min="9223" max="9224" width="6.625" style="2" customWidth="1"/>
    <col min="9225" max="9227" width="5" style="2" customWidth="1"/>
    <col min="9228" max="9229" width="6.625" style="2" customWidth="1"/>
    <col min="9230" max="9230" width="8.5" style="2" bestFit="1" customWidth="1"/>
    <col min="9231" max="9234" width="6.625" style="2" customWidth="1"/>
    <col min="9235" max="9235" width="6.875" style="2" customWidth="1"/>
    <col min="9236" max="9239" width="6.625" style="2" customWidth="1"/>
    <col min="9240" max="9472" width="9" style="2"/>
    <col min="9473" max="9473" width="9.875" style="2" bestFit="1" customWidth="1"/>
    <col min="9474" max="9474" width="4.75" style="2" bestFit="1" customWidth="1"/>
    <col min="9475" max="9475" width="5.25" style="2" customWidth="1"/>
    <col min="9476" max="9476" width="5.875" style="2" customWidth="1"/>
    <col min="9477" max="9477" width="5.75" style="2" bestFit="1" customWidth="1"/>
    <col min="9478" max="9478" width="6.125" style="2" bestFit="1" customWidth="1"/>
    <col min="9479" max="9480" width="6.625" style="2" customWidth="1"/>
    <col min="9481" max="9483" width="5" style="2" customWidth="1"/>
    <col min="9484" max="9485" width="6.625" style="2" customWidth="1"/>
    <col min="9486" max="9486" width="8.5" style="2" bestFit="1" customWidth="1"/>
    <col min="9487" max="9490" width="6.625" style="2" customWidth="1"/>
    <col min="9491" max="9491" width="6.875" style="2" customWidth="1"/>
    <col min="9492" max="9495" width="6.625" style="2" customWidth="1"/>
    <col min="9496" max="9728" width="9" style="2"/>
    <col min="9729" max="9729" width="9.875" style="2" bestFit="1" customWidth="1"/>
    <col min="9730" max="9730" width="4.75" style="2" bestFit="1" customWidth="1"/>
    <col min="9731" max="9731" width="5.25" style="2" customWidth="1"/>
    <col min="9732" max="9732" width="5.875" style="2" customWidth="1"/>
    <col min="9733" max="9733" width="5.75" style="2" bestFit="1" customWidth="1"/>
    <col min="9734" max="9734" width="6.125" style="2" bestFit="1" customWidth="1"/>
    <col min="9735" max="9736" width="6.625" style="2" customWidth="1"/>
    <col min="9737" max="9739" width="5" style="2" customWidth="1"/>
    <col min="9740" max="9741" width="6.625" style="2" customWidth="1"/>
    <col min="9742" max="9742" width="8.5" style="2" bestFit="1" customWidth="1"/>
    <col min="9743" max="9746" width="6.625" style="2" customWidth="1"/>
    <col min="9747" max="9747" width="6.875" style="2" customWidth="1"/>
    <col min="9748" max="9751" width="6.625" style="2" customWidth="1"/>
    <col min="9752" max="9984" width="9" style="2"/>
    <col min="9985" max="9985" width="9.875" style="2" bestFit="1" customWidth="1"/>
    <col min="9986" max="9986" width="4.75" style="2" bestFit="1" customWidth="1"/>
    <col min="9987" max="9987" width="5.25" style="2" customWidth="1"/>
    <col min="9988" max="9988" width="5.875" style="2" customWidth="1"/>
    <col min="9989" max="9989" width="5.75" style="2" bestFit="1" customWidth="1"/>
    <col min="9990" max="9990" width="6.125" style="2" bestFit="1" customWidth="1"/>
    <col min="9991" max="9992" width="6.625" style="2" customWidth="1"/>
    <col min="9993" max="9995" width="5" style="2" customWidth="1"/>
    <col min="9996" max="9997" width="6.625" style="2" customWidth="1"/>
    <col min="9998" max="9998" width="8.5" style="2" bestFit="1" customWidth="1"/>
    <col min="9999" max="10002" width="6.625" style="2" customWidth="1"/>
    <col min="10003" max="10003" width="6.875" style="2" customWidth="1"/>
    <col min="10004" max="10007" width="6.625" style="2" customWidth="1"/>
    <col min="10008" max="10240" width="9" style="2"/>
    <col min="10241" max="10241" width="9.875" style="2" bestFit="1" customWidth="1"/>
    <col min="10242" max="10242" width="4.75" style="2" bestFit="1" customWidth="1"/>
    <col min="10243" max="10243" width="5.25" style="2" customWidth="1"/>
    <col min="10244" max="10244" width="5.875" style="2" customWidth="1"/>
    <col min="10245" max="10245" width="5.75" style="2" bestFit="1" customWidth="1"/>
    <col min="10246" max="10246" width="6.125" style="2" bestFit="1" customWidth="1"/>
    <col min="10247" max="10248" width="6.625" style="2" customWidth="1"/>
    <col min="10249" max="10251" width="5" style="2" customWidth="1"/>
    <col min="10252" max="10253" width="6.625" style="2" customWidth="1"/>
    <col min="10254" max="10254" width="8.5" style="2" bestFit="1" customWidth="1"/>
    <col min="10255" max="10258" width="6.625" style="2" customWidth="1"/>
    <col min="10259" max="10259" width="6.875" style="2" customWidth="1"/>
    <col min="10260" max="10263" width="6.625" style="2" customWidth="1"/>
    <col min="10264" max="10496" width="9" style="2"/>
    <col min="10497" max="10497" width="9.875" style="2" bestFit="1" customWidth="1"/>
    <col min="10498" max="10498" width="4.75" style="2" bestFit="1" customWidth="1"/>
    <col min="10499" max="10499" width="5.25" style="2" customWidth="1"/>
    <col min="10500" max="10500" width="5.875" style="2" customWidth="1"/>
    <col min="10501" max="10501" width="5.75" style="2" bestFit="1" customWidth="1"/>
    <col min="10502" max="10502" width="6.125" style="2" bestFit="1" customWidth="1"/>
    <col min="10503" max="10504" width="6.625" style="2" customWidth="1"/>
    <col min="10505" max="10507" width="5" style="2" customWidth="1"/>
    <col min="10508" max="10509" width="6.625" style="2" customWidth="1"/>
    <col min="10510" max="10510" width="8.5" style="2" bestFit="1" customWidth="1"/>
    <col min="10511" max="10514" width="6.625" style="2" customWidth="1"/>
    <col min="10515" max="10515" width="6.875" style="2" customWidth="1"/>
    <col min="10516" max="10519" width="6.625" style="2" customWidth="1"/>
    <col min="10520" max="10752" width="9" style="2"/>
    <col min="10753" max="10753" width="9.875" style="2" bestFit="1" customWidth="1"/>
    <col min="10754" max="10754" width="4.75" style="2" bestFit="1" customWidth="1"/>
    <col min="10755" max="10755" width="5.25" style="2" customWidth="1"/>
    <col min="10756" max="10756" width="5.875" style="2" customWidth="1"/>
    <col min="10757" max="10757" width="5.75" style="2" bestFit="1" customWidth="1"/>
    <col min="10758" max="10758" width="6.125" style="2" bestFit="1" customWidth="1"/>
    <col min="10759" max="10760" width="6.625" style="2" customWidth="1"/>
    <col min="10761" max="10763" width="5" style="2" customWidth="1"/>
    <col min="10764" max="10765" width="6.625" style="2" customWidth="1"/>
    <col min="10766" max="10766" width="8.5" style="2" bestFit="1" customWidth="1"/>
    <col min="10767" max="10770" width="6.625" style="2" customWidth="1"/>
    <col min="10771" max="10771" width="6.875" style="2" customWidth="1"/>
    <col min="10772" max="10775" width="6.625" style="2" customWidth="1"/>
    <col min="10776" max="11008" width="9" style="2"/>
    <col min="11009" max="11009" width="9.875" style="2" bestFit="1" customWidth="1"/>
    <col min="11010" max="11010" width="4.75" style="2" bestFit="1" customWidth="1"/>
    <col min="11011" max="11011" width="5.25" style="2" customWidth="1"/>
    <col min="11012" max="11012" width="5.875" style="2" customWidth="1"/>
    <col min="11013" max="11013" width="5.75" style="2" bestFit="1" customWidth="1"/>
    <col min="11014" max="11014" width="6.125" style="2" bestFit="1" customWidth="1"/>
    <col min="11015" max="11016" width="6.625" style="2" customWidth="1"/>
    <col min="11017" max="11019" width="5" style="2" customWidth="1"/>
    <col min="11020" max="11021" width="6.625" style="2" customWidth="1"/>
    <col min="11022" max="11022" width="8.5" style="2" bestFit="1" customWidth="1"/>
    <col min="11023" max="11026" width="6.625" style="2" customWidth="1"/>
    <col min="11027" max="11027" width="6.875" style="2" customWidth="1"/>
    <col min="11028" max="11031" width="6.625" style="2" customWidth="1"/>
    <col min="11032" max="11264" width="9" style="2"/>
    <col min="11265" max="11265" width="9.875" style="2" bestFit="1" customWidth="1"/>
    <col min="11266" max="11266" width="4.75" style="2" bestFit="1" customWidth="1"/>
    <col min="11267" max="11267" width="5.25" style="2" customWidth="1"/>
    <col min="11268" max="11268" width="5.875" style="2" customWidth="1"/>
    <col min="11269" max="11269" width="5.75" style="2" bestFit="1" customWidth="1"/>
    <col min="11270" max="11270" width="6.125" style="2" bestFit="1" customWidth="1"/>
    <col min="11271" max="11272" width="6.625" style="2" customWidth="1"/>
    <col min="11273" max="11275" width="5" style="2" customWidth="1"/>
    <col min="11276" max="11277" width="6.625" style="2" customWidth="1"/>
    <col min="11278" max="11278" width="8.5" style="2" bestFit="1" customWidth="1"/>
    <col min="11279" max="11282" width="6.625" style="2" customWidth="1"/>
    <col min="11283" max="11283" width="6.875" style="2" customWidth="1"/>
    <col min="11284" max="11287" width="6.625" style="2" customWidth="1"/>
    <col min="11288" max="11520" width="9" style="2"/>
    <col min="11521" max="11521" width="9.875" style="2" bestFit="1" customWidth="1"/>
    <col min="11522" max="11522" width="4.75" style="2" bestFit="1" customWidth="1"/>
    <col min="11523" max="11523" width="5.25" style="2" customWidth="1"/>
    <col min="11524" max="11524" width="5.875" style="2" customWidth="1"/>
    <col min="11525" max="11525" width="5.75" style="2" bestFit="1" customWidth="1"/>
    <col min="11526" max="11526" width="6.125" style="2" bestFit="1" customWidth="1"/>
    <col min="11527" max="11528" width="6.625" style="2" customWidth="1"/>
    <col min="11529" max="11531" width="5" style="2" customWidth="1"/>
    <col min="11532" max="11533" width="6.625" style="2" customWidth="1"/>
    <col min="11534" max="11534" width="8.5" style="2" bestFit="1" customWidth="1"/>
    <col min="11535" max="11538" width="6.625" style="2" customWidth="1"/>
    <col min="11539" max="11539" width="6.875" style="2" customWidth="1"/>
    <col min="11540" max="11543" width="6.625" style="2" customWidth="1"/>
    <col min="11544" max="11776" width="9" style="2"/>
    <col min="11777" max="11777" width="9.875" style="2" bestFit="1" customWidth="1"/>
    <col min="11778" max="11778" width="4.75" style="2" bestFit="1" customWidth="1"/>
    <col min="11779" max="11779" width="5.25" style="2" customWidth="1"/>
    <col min="11780" max="11780" width="5.875" style="2" customWidth="1"/>
    <col min="11781" max="11781" width="5.75" style="2" bestFit="1" customWidth="1"/>
    <col min="11782" max="11782" width="6.125" style="2" bestFit="1" customWidth="1"/>
    <col min="11783" max="11784" width="6.625" style="2" customWidth="1"/>
    <col min="11785" max="11787" width="5" style="2" customWidth="1"/>
    <col min="11788" max="11789" width="6.625" style="2" customWidth="1"/>
    <col min="11790" max="11790" width="8.5" style="2" bestFit="1" customWidth="1"/>
    <col min="11791" max="11794" width="6.625" style="2" customWidth="1"/>
    <col min="11795" max="11795" width="6.875" style="2" customWidth="1"/>
    <col min="11796" max="11799" width="6.625" style="2" customWidth="1"/>
    <col min="11800" max="12032" width="9" style="2"/>
    <col min="12033" max="12033" width="9.875" style="2" bestFit="1" customWidth="1"/>
    <col min="12034" max="12034" width="4.75" style="2" bestFit="1" customWidth="1"/>
    <col min="12035" max="12035" width="5.25" style="2" customWidth="1"/>
    <col min="12036" max="12036" width="5.875" style="2" customWidth="1"/>
    <col min="12037" max="12037" width="5.75" style="2" bestFit="1" customWidth="1"/>
    <col min="12038" max="12038" width="6.125" style="2" bestFit="1" customWidth="1"/>
    <col min="12039" max="12040" width="6.625" style="2" customWidth="1"/>
    <col min="12041" max="12043" width="5" style="2" customWidth="1"/>
    <col min="12044" max="12045" width="6.625" style="2" customWidth="1"/>
    <col min="12046" max="12046" width="8.5" style="2" bestFit="1" customWidth="1"/>
    <col min="12047" max="12050" width="6.625" style="2" customWidth="1"/>
    <col min="12051" max="12051" width="6.875" style="2" customWidth="1"/>
    <col min="12052" max="12055" width="6.625" style="2" customWidth="1"/>
    <col min="12056" max="12288" width="9" style="2"/>
    <col min="12289" max="12289" width="9.875" style="2" bestFit="1" customWidth="1"/>
    <col min="12290" max="12290" width="4.75" style="2" bestFit="1" customWidth="1"/>
    <col min="12291" max="12291" width="5.25" style="2" customWidth="1"/>
    <col min="12292" max="12292" width="5.875" style="2" customWidth="1"/>
    <col min="12293" max="12293" width="5.75" style="2" bestFit="1" customWidth="1"/>
    <col min="12294" max="12294" width="6.125" style="2" bestFit="1" customWidth="1"/>
    <col min="12295" max="12296" width="6.625" style="2" customWidth="1"/>
    <col min="12297" max="12299" width="5" style="2" customWidth="1"/>
    <col min="12300" max="12301" width="6.625" style="2" customWidth="1"/>
    <col min="12302" max="12302" width="8.5" style="2" bestFit="1" customWidth="1"/>
    <col min="12303" max="12306" width="6.625" style="2" customWidth="1"/>
    <col min="12307" max="12307" width="6.875" style="2" customWidth="1"/>
    <col min="12308" max="12311" width="6.625" style="2" customWidth="1"/>
    <col min="12312" max="12544" width="9" style="2"/>
    <col min="12545" max="12545" width="9.875" style="2" bestFit="1" customWidth="1"/>
    <col min="12546" max="12546" width="4.75" style="2" bestFit="1" customWidth="1"/>
    <col min="12547" max="12547" width="5.25" style="2" customWidth="1"/>
    <col min="12548" max="12548" width="5.875" style="2" customWidth="1"/>
    <col min="12549" max="12549" width="5.75" style="2" bestFit="1" customWidth="1"/>
    <col min="12550" max="12550" width="6.125" style="2" bestFit="1" customWidth="1"/>
    <col min="12551" max="12552" width="6.625" style="2" customWidth="1"/>
    <col min="12553" max="12555" width="5" style="2" customWidth="1"/>
    <col min="12556" max="12557" width="6.625" style="2" customWidth="1"/>
    <col min="12558" max="12558" width="8.5" style="2" bestFit="1" customWidth="1"/>
    <col min="12559" max="12562" width="6.625" style="2" customWidth="1"/>
    <col min="12563" max="12563" width="6.875" style="2" customWidth="1"/>
    <col min="12564" max="12567" width="6.625" style="2" customWidth="1"/>
    <col min="12568" max="12800" width="9" style="2"/>
    <col min="12801" max="12801" width="9.875" style="2" bestFit="1" customWidth="1"/>
    <col min="12802" max="12802" width="4.75" style="2" bestFit="1" customWidth="1"/>
    <col min="12803" max="12803" width="5.25" style="2" customWidth="1"/>
    <col min="12804" max="12804" width="5.875" style="2" customWidth="1"/>
    <col min="12805" max="12805" width="5.75" style="2" bestFit="1" customWidth="1"/>
    <col min="12806" max="12806" width="6.125" style="2" bestFit="1" customWidth="1"/>
    <col min="12807" max="12808" width="6.625" style="2" customWidth="1"/>
    <col min="12809" max="12811" width="5" style="2" customWidth="1"/>
    <col min="12812" max="12813" width="6.625" style="2" customWidth="1"/>
    <col min="12814" max="12814" width="8.5" style="2" bestFit="1" customWidth="1"/>
    <col min="12815" max="12818" width="6.625" style="2" customWidth="1"/>
    <col min="12819" max="12819" width="6.875" style="2" customWidth="1"/>
    <col min="12820" max="12823" width="6.625" style="2" customWidth="1"/>
    <col min="12824" max="13056" width="9" style="2"/>
    <col min="13057" max="13057" width="9.875" style="2" bestFit="1" customWidth="1"/>
    <col min="13058" max="13058" width="4.75" style="2" bestFit="1" customWidth="1"/>
    <col min="13059" max="13059" width="5.25" style="2" customWidth="1"/>
    <col min="13060" max="13060" width="5.875" style="2" customWidth="1"/>
    <col min="13061" max="13061" width="5.75" style="2" bestFit="1" customWidth="1"/>
    <col min="13062" max="13062" width="6.125" style="2" bestFit="1" customWidth="1"/>
    <col min="13063" max="13064" width="6.625" style="2" customWidth="1"/>
    <col min="13065" max="13067" width="5" style="2" customWidth="1"/>
    <col min="13068" max="13069" width="6.625" style="2" customWidth="1"/>
    <col min="13070" max="13070" width="8.5" style="2" bestFit="1" customWidth="1"/>
    <col min="13071" max="13074" width="6.625" style="2" customWidth="1"/>
    <col min="13075" max="13075" width="6.875" style="2" customWidth="1"/>
    <col min="13076" max="13079" width="6.625" style="2" customWidth="1"/>
    <col min="13080" max="13312" width="9" style="2"/>
    <col min="13313" max="13313" width="9.875" style="2" bestFit="1" customWidth="1"/>
    <col min="13314" max="13314" width="4.75" style="2" bestFit="1" customWidth="1"/>
    <col min="13315" max="13315" width="5.25" style="2" customWidth="1"/>
    <col min="13316" max="13316" width="5.875" style="2" customWidth="1"/>
    <col min="13317" max="13317" width="5.75" style="2" bestFit="1" customWidth="1"/>
    <col min="13318" max="13318" width="6.125" style="2" bestFit="1" customWidth="1"/>
    <col min="13319" max="13320" width="6.625" style="2" customWidth="1"/>
    <col min="13321" max="13323" width="5" style="2" customWidth="1"/>
    <col min="13324" max="13325" width="6.625" style="2" customWidth="1"/>
    <col min="13326" max="13326" width="8.5" style="2" bestFit="1" customWidth="1"/>
    <col min="13327" max="13330" width="6.625" style="2" customWidth="1"/>
    <col min="13331" max="13331" width="6.875" style="2" customWidth="1"/>
    <col min="13332" max="13335" width="6.625" style="2" customWidth="1"/>
    <col min="13336" max="13568" width="9" style="2"/>
    <col min="13569" max="13569" width="9.875" style="2" bestFit="1" customWidth="1"/>
    <col min="13570" max="13570" width="4.75" style="2" bestFit="1" customWidth="1"/>
    <col min="13571" max="13571" width="5.25" style="2" customWidth="1"/>
    <col min="13572" max="13572" width="5.875" style="2" customWidth="1"/>
    <col min="13573" max="13573" width="5.75" style="2" bestFit="1" customWidth="1"/>
    <col min="13574" max="13574" width="6.125" style="2" bestFit="1" customWidth="1"/>
    <col min="13575" max="13576" width="6.625" style="2" customWidth="1"/>
    <col min="13577" max="13579" width="5" style="2" customWidth="1"/>
    <col min="13580" max="13581" width="6.625" style="2" customWidth="1"/>
    <col min="13582" max="13582" width="8.5" style="2" bestFit="1" customWidth="1"/>
    <col min="13583" max="13586" width="6.625" style="2" customWidth="1"/>
    <col min="13587" max="13587" width="6.875" style="2" customWidth="1"/>
    <col min="13588" max="13591" width="6.625" style="2" customWidth="1"/>
    <col min="13592" max="13824" width="9" style="2"/>
    <col min="13825" max="13825" width="9.875" style="2" bestFit="1" customWidth="1"/>
    <col min="13826" max="13826" width="4.75" style="2" bestFit="1" customWidth="1"/>
    <col min="13827" max="13827" width="5.25" style="2" customWidth="1"/>
    <col min="13828" max="13828" width="5.875" style="2" customWidth="1"/>
    <col min="13829" max="13829" width="5.75" style="2" bestFit="1" customWidth="1"/>
    <col min="13830" max="13830" width="6.125" style="2" bestFit="1" customWidth="1"/>
    <col min="13831" max="13832" width="6.625" style="2" customWidth="1"/>
    <col min="13833" max="13835" width="5" style="2" customWidth="1"/>
    <col min="13836" max="13837" width="6.625" style="2" customWidth="1"/>
    <col min="13838" max="13838" width="8.5" style="2" bestFit="1" customWidth="1"/>
    <col min="13839" max="13842" width="6.625" style="2" customWidth="1"/>
    <col min="13843" max="13843" width="6.875" style="2" customWidth="1"/>
    <col min="13844" max="13847" width="6.625" style="2" customWidth="1"/>
    <col min="13848" max="14080" width="9" style="2"/>
    <col min="14081" max="14081" width="9.875" style="2" bestFit="1" customWidth="1"/>
    <col min="14082" max="14082" width="4.75" style="2" bestFit="1" customWidth="1"/>
    <col min="14083" max="14083" width="5.25" style="2" customWidth="1"/>
    <col min="14084" max="14084" width="5.875" style="2" customWidth="1"/>
    <col min="14085" max="14085" width="5.75" style="2" bestFit="1" customWidth="1"/>
    <col min="14086" max="14086" width="6.125" style="2" bestFit="1" customWidth="1"/>
    <col min="14087" max="14088" width="6.625" style="2" customWidth="1"/>
    <col min="14089" max="14091" width="5" style="2" customWidth="1"/>
    <col min="14092" max="14093" width="6.625" style="2" customWidth="1"/>
    <col min="14094" max="14094" width="8.5" style="2" bestFit="1" customWidth="1"/>
    <col min="14095" max="14098" width="6.625" style="2" customWidth="1"/>
    <col min="14099" max="14099" width="6.875" style="2" customWidth="1"/>
    <col min="14100" max="14103" width="6.625" style="2" customWidth="1"/>
    <col min="14104" max="14336" width="9" style="2"/>
    <col min="14337" max="14337" width="9.875" style="2" bestFit="1" customWidth="1"/>
    <col min="14338" max="14338" width="4.75" style="2" bestFit="1" customWidth="1"/>
    <col min="14339" max="14339" width="5.25" style="2" customWidth="1"/>
    <col min="14340" max="14340" width="5.875" style="2" customWidth="1"/>
    <col min="14341" max="14341" width="5.75" style="2" bestFit="1" customWidth="1"/>
    <col min="14342" max="14342" width="6.125" style="2" bestFit="1" customWidth="1"/>
    <col min="14343" max="14344" width="6.625" style="2" customWidth="1"/>
    <col min="14345" max="14347" width="5" style="2" customWidth="1"/>
    <col min="14348" max="14349" width="6.625" style="2" customWidth="1"/>
    <col min="14350" max="14350" width="8.5" style="2" bestFit="1" customWidth="1"/>
    <col min="14351" max="14354" width="6.625" style="2" customWidth="1"/>
    <col min="14355" max="14355" width="6.875" style="2" customWidth="1"/>
    <col min="14356" max="14359" width="6.625" style="2" customWidth="1"/>
    <col min="14360" max="14592" width="9" style="2"/>
    <col min="14593" max="14593" width="9.875" style="2" bestFit="1" customWidth="1"/>
    <col min="14594" max="14594" width="4.75" style="2" bestFit="1" customWidth="1"/>
    <col min="14595" max="14595" width="5.25" style="2" customWidth="1"/>
    <col min="14596" max="14596" width="5.875" style="2" customWidth="1"/>
    <col min="14597" max="14597" width="5.75" style="2" bestFit="1" customWidth="1"/>
    <col min="14598" max="14598" width="6.125" style="2" bestFit="1" customWidth="1"/>
    <col min="14599" max="14600" width="6.625" style="2" customWidth="1"/>
    <col min="14601" max="14603" width="5" style="2" customWidth="1"/>
    <col min="14604" max="14605" width="6.625" style="2" customWidth="1"/>
    <col min="14606" max="14606" width="8.5" style="2" bestFit="1" customWidth="1"/>
    <col min="14607" max="14610" width="6.625" style="2" customWidth="1"/>
    <col min="14611" max="14611" width="6.875" style="2" customWidth="1"/>
    <col min="14612" max="14615" width="6.625" style="2" customWidth="1"/>
    <col min="14616" max="14848" width="9" style="2"/>
    <col min="14849" max="14849" width="9.875" style="2" bestFit="1" customWidth="1"/>
    <col min="14850" max="14850" width="4.75" style="2" bestFit="1" customWidth="1"/>
    <col min="14851" max="14851" width="5.25" style="2" customWidth="1"/>
    <col min="14852" max="14852" width="5.875" style="2" customWidth="1"/>
    <col min="14853" max="14853" width="5.75" style="2" bestFit="1" customWidth="1"/>
    <col min="14854" max="14854" width="6.125" style="2" bestFit="1" customWidth="1"/>
    <col min="14855" max="14856" width="6.625" style="2" customWidth="1"/>
    <col min="14857" max="14859" width="5" style="2" customWidth="1"/>
    <col min="14860" max="14861" width="6.625" style="2" customWidth="1"/>
    <col min="14862" max="14862" width="8.5" style="2" bestFit="1" customWidth="1"/>
    <col min="14863" max="14866" width="6.625" style="2" customWidth="1"/>
    <col min="14867" max="14867" width="6.875" style="2" customWidth="1"/>
    <col min="14868" max="14871" width="6.625" style="2" customWidth="1"/>
    <col min="14872" max="15104" width="9" style="2"/>
    <col min="15105" max="15105" width="9.875" style="2" bestFit="1" customWidth="1"/>
    <col min="15106" max="15106" width="4.75" style="2" bestFit="1" customWidth="1"/>
    <col min="15107" max="15107" width="5.25" style="2" customWidth="1"/>
    <col min="15108" max="15108" width="5.875" style="2" customWidth="1"/>
    <col min="15109" max="15109" width="5.75" style="2" bestFit="1" customWidth="1"/>
    <col min="15110" max="15110" width="6.125" style="2" bestFit="1" customWidth="1"/>
    <col min="15111" max="15112" width="6.625" style="2" customWidth="1"/>
    <col min="15113" max="15115" width="5" style="2" customWidth="1"/>
    <col min="15116" max="15117" width="6.625" style="2" customWidth="1"/>
    <col min="15118" max="15118" width="8.5" style="2" bestFit="1" customWidth="1"/>
    <col min="15119" max="15122" width="6.625" style="2" customWidth="1"/>
    <col min="15123" max="15123" width="6.875" style="2" customWidth="1"/>
    <col min="15124" max="15127" width="6.625" style="2" customWidth="1"/>
    <col min="15128" max="15360" width="9" style="2"/>
    <col min="15361" max="15361" width="9.875" style="2" bestFit="1" customWidth="1"/>
    <col min="15362" max="15362" width="4.75" style="2" bestFit="1" customWidth="1"/>
    <col min="15363" max="15363" width="5.25" style="2" customWidth="1"/>
    <col min="15364" max="15364" width="5.875" style="2" customWidth="1"/>
    <col min="15365" max="15365" width="5.75" style="2" bestFit="1" customWidth="1"/>
    <col min="15366" max="15366" width="6.125" style="2" bestFit="1" customWidth="1"/>
    <col min="15367" max="15368" width="6.625" style="2" customWidth="1"/>
    <col min="15369" max="15371" width="5" style="2" customWidth="1"/>
    <col min="15372" max="15373" width="6.625" style="2" customWidth="1"/>
    <col min="15374" max="15374" width="8.5" style="2" bestFit="1" customWidth="1"/>
    <col min="15375" max="15378" width="6.625" style="2" customWidth="1"/>
    <col min="15379" max="15379" width="6.875" style="2" customWidth="1"/>
    <col min="15380" max="15383" width="6.625" style="2" customWidth="1"/>
    <col min="15384" max="15616" width="9" style="2"/>
    <col min="15617" max="15617" width="9.875" style="2" bestFit="1" customWidth="1"/>
    <col min="15618" max="15618" width="4.75" style="2" bestFit="1" customWidth="1"/>
    <col min="15619" max="15619" width="5.25" style="2" customWidth="1"/>
    <col min="15620" max="15620" width="5.875" style="2" customWidth="1"/>
    <col min="15621" max="15621" width="5.75" style="2" bestFit="1" customWidth="1"/>
    <col min="15622" max="15622" width="6.125" style="2" bestFit="1" customWidth="1"/>
    <col min="15623" max="15624" width="6.625" style="2" customWidth="1"/>
    <col min="15625" max="15627" width="5" style="2" customWidth="1"/>
    <col min="15628" max="15629" width="6.625" style="2" customWidth="1"/>
    <col min="15630" max="15630" width="8.5" style="2" bestFit="1" customWidth="1"/>
    <col min="15631" max="15634" width="6.625" style="2" customWidth="1"/>
    <col min="15635" max="15635" width="6.875" style="2" customWidth="1"/>
    <col min="15636" max="15639" width="6.625" style="2" customWidth="1"/>
    <col min="15640" max="15872" width="9" style="2"/>
    <col min="15873" max="15873" width="9.875" style="2" bestFit="1" customWidth="1"/>
    <col min="15874" max="15874" width="4.75" style="2" bestFit="1" customWidth="1"/>
    <col min="15875" max="15875" width="5.25" style="2" customWidth="1"/>
    <col min="15876" max="15876" width="5.875" style="2" customWidth="1"/>
    <col min="15877" max="15877" width="5.75" style="2" bestFit="1" customWidth="1"/>
    <col min="15878" max="15878" width="6.125" style="2" bestFit="1" customWidth="1"/>
    <col min="15879" max="15880" width="6.625" style="2" customWidth="1"/>
    <col min="15881" max="15883" width="5" style="2" customWidth="1"/>
    <col min="15884" max="15885" width="6.625" style="2" customWidth="1"/>
    <col min="15886" max="15886" width="8.5" style="2" bestFit="1" customWidth="1"/>
    <col min="15887" max="15890" width="6.625" style="2" customWidth="1"/>
    <col min="15891" max="15891" width="6.875" style="2" customWidth="1"/>
    <col min="15892" max="15895" width="6.625" style="2" customWidth="1"/>
    <col min="15896" max="16128" width="9" style="2"/>
    <col min="16129" max="16129" width="9.875" style="2" bestFit="1" customWidth="1"/>
    <col min="16130" max="16130" width="4.75" style="2" bestFit="1" customWidth="1"/>
    <col min="16131" max="16131" width="5.25" style="2" customWidth="1"/>
    <col min="16132" max="16132" width="5.875" style="2" customWidth="1"/>
    <col min="16133" max="16133" width="5.75" style="2" bestFit="1" customWidth="1"/>
    <col min="16134" max="16134" width="6.125" style="2" bestFit="1" customWidth="1"/>
    <col min="16135" max="16136" width="6.625" style="2" customWidth="1"/>
    <col min="16137" max="16139" width="5" style="2" customWidth="1"/>
    <col min="16140" max="16141" width="6.625" style="2" customWidth="1"/>
    <col min="16142" max="16142" width="8.5" style="2" bestFit="1" customWidth="1"/>
    <col min="16143" max="16146" width="6.625" style="2" customWidth="1"/>
    <col min="16147" max="16147" width="6.875" style="2" customWidth="1"/>
    <col min="16148" max="16151" width="6.625" style="2" customWidth="1"/>
    <col min="16152" max="16384" width="9" style="2"/>
  </cols>
  <sheetData>
    <row r="1" spans="1:26" ht="2.25" customHeight="1">
      <c r="I1" s="2"/>
      <c r="J1" s="2"/>
      <c r="K1" s="2"/>
      <c r="X1" s="3" t="s">
        <v>0</v>
      </c>
      <c r="Y1" s="4" t="s">
        <v>1</v>
      </c>
    </row>
    <row r="2" spans="1:26" ht="2.25" customHeight="1">
      <c r="I2" s="2"/>
      <c r="J2" s="2"/>
      <c r="K2" s="2"/>
      <c r="X2" s="3" t="s">
        <v>2</v>
      </c>
      <c r="Y2" s="4" t="s">
        <v>3</v>
      </c>
    </row>
    <row r="3" spans="1:26" ht="2.25" customHeight="1"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X3" s="4" t="s">
        <v>4</v>
      </c>
      <c r="Y3" s="4" t="s">
        <v>5</v>
      </c>
    </row>
    <row r="4" spans="1:26" ht="15" customHeight="1">
      <c r="B4" s="185" t="s">
        <v>6</v>
      </c>
      <c r="C4" s="185"/>
      <c r="D4" s="175" t="s">
        <v>7</v>
      </c>
      <c r="E4" s="175"/>
      <c r="F4" s="185" t="s">
        <v>8</v>
      </c>
      <c r="G4" s="185"/>
      <c r="H4" s="203" t="s">
        <v>9</v>
      </c>
      <c r="I4" s="204"/>
      <c r="J4" s="204"/>
      <c r="K4" s="204"/>
      <c r="L4" s="204"/>
      <c r="M4" s="204"/>
      <c r="N4" s="205"/>
      <c r="O4" s="185" t="s">
        <v>10</v>
      </c>
      <c r="P4" s="185"/>
      <c r="Q4" s="197">
        <f>C11</f>
        <v>300000</v>
      </c>
      <c r="R4" s="175"/>
      <c r="S4" s="185" t="s">
        <v>11</v>
      </c>
      <c r="T4" s="185"/>
      <c r="U4" s="197">
        <f>C110+W110</f>
        <v>5539260.8132211613</v>
      </c>
      <c r="V4" s="175"/>
      <c r="W4" s="1"/>
      <c r="X4" s="3" t="s">
        <v>12</v>
      </c>
      <c r="Y4" s="6" t="s">
        <v>13</v>
      </c>
    </row>
    <row r="5" spans="1:26" ht="57.75" customHeight="1">
      <c r="B5" s="185" t="s">
        <v>14</v>
      </c>
      <c r="C5" s="185"/>
      <c r="D5" s="198" t="s">
        <v>15</v>
      </c>
      <c r="E5" s="199"/>
      <c r="F5" s="199"/>
      <c r="G5" s="199"/>
      <c r="H5" s="199"/>
      <c r="I5" s="199"/>
      <c r="J5" s="199"/>
      <c r="K5" s="199"/>
      <c r="L5" s="199"/>
      <c r="M5" s="199"/>
      <c r="N5" s="200"/>
      <c r="O5" s="185" t="s">
        <v>16</v>
      </c>
      <c r="P5" s="185"/>
      <c r="Q5" s="201" t="s">
        <v>17</v>
      </c>
      <c r="R5" s="202"/>
      <c r="S5" s="202"/>
      <c r="T5" s="202"/>
      <c r="U5" s="202"/>
      <c r="V5" s="202"/>
      <c r="W5" s="7"/>
      <c r="X5" s="3" t="s">
        <v>18</v>
      </c>
      <c r="Y5" s="4" t="s">
        <v>19</v>
      </c>
    </row>
    <row r="6" spans="1:26" ht="15" customHeight="1">
      <c r="B6" s="185" t="s">
        <v>20</v>
      </c>
      <c r="C6" s="185"/>
      <c r="D6" s="184">
        <f>SUM($W$111:$X$995)</f>
        <v>0</v>
      </c>
      <c r="E6" s="184"/>
      <c r="F6" s="191" t="s">
        <v>21</v>
      </c>
      <c r="G6" s="192"/>
      <c r="H6" s="192"/>
      <c r="I6" s="192"/>
      <c r="J6" s="192"/>
      <c r="K6" s="193"/>
      <c r="L6" s="194">
        <f>SUM($Y$11:$Z$110)</f>
        <v>3359.9999999999995</v>
      </c>
      <c r="M6" s="195"/>
      <c r="N6" s="196"/>
      <c r="O6" s="183" t="s">
        <v>22</v>
      </c>
      <c r="P6" s="183"/>
      <c r="Q6" s="197">
        <f>MAX($C$11:$D$992)-C11</f>
        <v>5198025.6210631886</v>
      </c>
      <c r="R6" s="197"/>
      <c r="S6" s="183" t="s">
        <v>23</v>
      </c>
      <c r="T6" s="183"/>
      <c r="U6" s="184">
        <f>MIN($C$11:$D$992)-C11</f>
        <v>-1200.0000000001746</v>
      </c>
      <c r="V6" s="184"/>
      <c r="W6" s="1"/>
      <c r="X6" s="3" t="s">
        <v>24</v>
      </c>
      <c r="Y6" s="6"/>
    </row>
    <row r="7" spans="1:26" ht="15" customHeight="1">
      <c r="B7" s="185" t="s">
        <v>25</v>
      </c>
      <c r="C7" s="185"/>
      <c r="D7" s="186">
        <f>COUNTIF($W$3:$W$992,"&gt;0")</f>
        <v>56</v>
      </c>
      <c r="E7" s="187"/>
      <c r="F7" s="8" t="s">
        <v>26</v>
      </c>
      <c r="G7" s="186">
        <f>COUNTIF($W$3:$W$992,"&lt;0")</f>
        <v>29</v>
      </c>
      <c r="H7" s="187"/>
      <c r="I7" s="8" t="s">
        <v>27</v>
      </c>
      <c r="J7" s="186">
        <f>COUNTIF($W$3:$W$992,"=0")</f>
        <v>15</v>
      </c>
      <c r="K7" s="187"/>
      <c r="L7" s="8" t="s">
        <v>28</v>
      </c>
      <c r="M7" s="188">
        <f>D7/SUM(D7,G7,J7)</f>
        <v>0.56000000000000005</v>
      </c>
      <c r="N7" s="189"/>
      <c r="O7" s="190" t="s">
        <v>29</v>
      </c>
      <c r="P7" s="185"/>
      <c r="Q7" s="186">
        <v>7</v>
      </c>
      <c r="R7" s="187"/>
      <c r="S7" s="9" t="s">
        <v>30</v>
      </c>
      <c r="T7" s="10"/>
      <c r="U7" s="186">
        <v>6</v>
      </c>
      <c r="V7" s="187"/>
      <c r="X7" s="3" t="s">
        <v>31</v>
      </c>
      <c r="Y7" s="3"/>
    </row>
    <row r="8" spans="1:26" ht="15" customHeight="1">
      <c r="B8" s="11"/>
      <c r="C8" s="12"/>
      <c r="D8" s="13"/>
      <c r="E8" s="14"/>
      <c r="F8" s="11"/>
      <c r="G8" s="14"/>
      <c r="H8" s="14"/>
      <c r="I8" s="14"/>
      <c r="J8" s="14"/>
      <c r="K8" s="14"/>
      <c r="L8" s="11"/>
      <c r="M8" s="15"/>
      <c r="N8" s="15"/>
      <c r="O8" s="11"/>
      <c r="P8" s="11"/>
      <c r="Q8" s="14"/>
      <c r="R8" s="14"/>
      <c r="S8" s="16"/>
      <c r="T8" s="16"/>
      <c r="U8" s="17"/>
      <c r="V8" s="18"/>
      <c r="W8" s="1"/>
      <c r="X8" s="3" t="s">
        <v>32</v>
      </c>
      <c r="Y8" s="6"/>
    </row>
    <row r="9" spans="1:26" ht="15" customHeight="1">
      <c r="A9" s="175" t="s">
        <v>33</v>
      </c>
      <c r="B9" s="176" t="s">
        <v>34</v>
      </c>
      <c r="C9" s="178" t="s">
        <v>35</v>
      </c>
      <c r="D9" s="179"/>
      <c r="E9" s="171"/>
      <c r="F9" s="182"/>
      <c r="G9" s="182"/>
      <c r="H9" s="172"/>
      <c r="I9" s="171" t="s">
        <v>36</v>
      </c>
      <c r="J9" s="182"/>
      <c r="K9" s="182"/>
      <c r="L9" s="171"/>
      <c r="M9" s="182"/>
      <c r="N9" s="182"/>
      <c r="O9" s="162" t="s">
        <v>37</v>
      </c>
      <c r="P9" s="163"/>
      <c r="Q9" s="164"/>
      <c r="R9" s="165" t="s">
        <v>38</v>
      </c>
      <c r="S9" s="167" t="s">
        <v>39</v>
      </c>
      <c r="T9" s="168"/>
      <c r="U9" s="168"/>
      <c r="V9" s="169"/>
      <c r="W9" s="170" t="s">
        <v>40</v>
      </c>
      <c r="X9" s="170"/>
      <c r="Y9" s="170"/>
      <c r="Z9" s="170"/>
    </row>
    <row r="10" spans="1:26" ht="15" customHeight="1">
      <c r="A10" s="175"/>
      <c r="B10" s="177"/>
      <c r="C10" s="180"/>
      <c r="D10" s="181"/>
      <c r="E10" s="19" t="s">
        <v>41</v>
      </c>
      <c r="F10" s="19" t="s">
        <v>42</v>
      </c>
      <c r="G10" s="19" t="s">
        <v>43</v>
      </c>
      <c r="H10" s="20" t="s">
        <v>44</v>
      </c>
      <c r="I10" s="21" t="s">
        <v>45</v>
      </c>
      <c r="J10" s="21" t="s">
        <v>46</v>
      </c>
      <c r="K10" s="21" t="s">
        <v>47</v>
      </c>
      <c r="L10" s="171" t="s">
        <v>48</v>
      </c>
      <c r="M10" s="172"/>
      <c r="N10" s="22" t="s">
        <v>49</v>
      </c>
      <c r="O10" s="23" t="s">
        <v>50</v>
      </c>
      <c r="P10" s="173" t="s">
        <v>51</v>
      </c>
      <c r="Q10" s="164"/>
      <c r="R10" s="166"/>
      <c r="S10" s="24" t="s">
        <v>42</v>
      </c>
      <c r="T10" s="174" t="s">
        <v>48</v>
      </c>
      <c r="U10" s="169"/>
      <c r="V10" s="24" t="s">
        <v>41</v>
      </c>
      <c r="W10" s="170" t="s">
        <v>52</v>
      </c>
      <c r="X10" s="170"/>
      <c r="Y10" s="170" t="s">
        <v>50</v>
      </c>
      <c r="Z10" s="170"/>
    </row>
    <row r="11" spans="1:26" ht="21" customHeight="1">
      <c r="B11" s="25">
        <v>1</v>
      </c>
      <c r="C11" s="113">
        <v>300000</v>
      </c>
      <c r="D11" s="113"/>
      <c r="E11" s="25">
        <v>2013</v>
      </c>
      <c r="F11" s="26">
        <v>107</v>
      </c>
      <c r="G11" s="25" t="s">
        <v>53</v>
      </c>
      <c r="H11" s="25" t="s">
        <v>54</v>
      </c>
      <c r="I11" s="27" t="s">
        <v>13</v>
      </c>
      <c r="J11" s="27" t="s">
        <v>1</v>
      </c>
      <c r="K11" s="27" t="s">
        <v>1</v>
      </c>
      <c r="L11" s="114">
        <v>92</v>
      </c>
      <c r="M11" s="114"/>
      <c r="N11" s="28">
        <v>92.3</v>
      </c>
      <c r="O11" s="25">
        <v>30</v>
      </c>
      <c r="P11" s="113">
        <f t="shared" ref="P11:P74" si="0">IF(F11="","",C11*0.03)</f>
        <v>9000</v>
      </c>
      <c r="Q11" s="113"/>
      <c r="R11" s="29">
        <f>IF(O11="","",(P11/O11)/1000)</f>
        <v>0.3</v>
      </c>
      <c r="S11" s="26">
        <v>107</v>
      </c>
      <c r="T11" s="115">
        <v>92.04</v>
      </c>
      <c r="U11" s="115"/>
      <c r="V11" s="25">
        <v>2013</v>
      </c>
      <c r="W11" s="116">
        <f t="shared" ref="W11:W74" si="1">IF(S11="","",(IF(G11="売",L11-T11,T11-L11))*R11*100000)</f>
        <v>-1200.0000000001876</v>
      </c>
      <c r="X11" s="116"/>
      <c r="Y11" s="117">
        <f t="shared" ref="Y11:Y74" si="2">IF(S11="","",IF(W11&lt;0,O11*(-1),IF(G11="買",(T11-L11)*100,(L11-T11)*100)))</f>
        <v>-30</v>
      </c>
      <c r="Z11" s="117"/>
    </row>
    <row r="12" spans="1:26" ht="17.25" customHeight="1">
      <c r="B12" s="25">
        <v>2</v>
      </c>
      <c r="C12" s="113">
        <f t="shared" ref="C12:C75" si="3">IF(W11="","",C11+W11)</f>
        <v>298799.99999999983</v>
      </c>
      <c r="D12" s="113"/>
      <c r="E12" s="25">
        <v>2013</v>
      </c>
      <c r="F12" s="26">
        <v>108</v>
      </c>
      <c r="G12" s="25" t="s">
        <v>53</v>
      </c>
      <c r="H12" s="25" t="s">
        <v>55</v>
      </c>
      <c r="I12" s="27" t="s">
        <v>13</v>
      </c>
      <c r="J12" s="27" t="s">
        <v>1</v>
      </c>
      <c r="K12" s="27" t="s">
        <v>1</v>
      </c>
      <c r="L12" s="114">
        <v>91.67</v>
      </c>
      <c r="M12" s="114"/>
      <c r="N12" s="28">
        <v>92.23</v>
      </c>
      <c r="O12" s="25">
        <v>56</v>
      </c>
      <c r="P12" s="113">
        <f t="shared" si="0"/>
        <v>8963.9999999999945</v>
      </c>
      <c r="Q12" s="113"/>
      <c r="R12" s="29">
        <f t="shared" ref="R12:R75" si="4">IF(O12="","",(P12/O12)/1000)</f>
        <v>0.16007142857142848</v>
      </c>
      <c r="S12" s="26">
        <v>109</v>
      </c>
      <c r="T12" s="115">
        <v>91.67</v>
      </c>
      <c r="U12" s="115"/>
      <c r="V12" s="25">
        <v>2013</v>
      </c>
      <c r="W12" s="116">
        <f t="shared" si="1"/>
        <v>0</v>
      </c>
      <c r="X12" s="116"/>
      <c r="Y12" s="117">
        <f t="shared" si="2"/>
        <v>0</v>
      </c>
      <c r="Z12" s="117"/>
    </row>
    <row r="13" spans="1:26">
      <c r="B13" s="25">
        <v>3</v>
      </c>
      <c r="C13" s="113">
        <f t="shared" si="3"/>
        <v>298799.99999999983</v>
      </c>
      <c r="D13" s="113"/>
      <c r="E13" s="25">
        <v>2013</v>
      </c>
      <c r="F13" s="26">
        <v>109</v>
      </c>
      <c r="G13" s="25" t="s">
        <v>56</v>
      </c>
      <c r="H13" s="25" t="s">
        <v>57</v>
      </c>
      <c r="I13" s="27" t="s">
        <v>13</v>
      </c>
      <c r="J13" s="27" t="s">
        <v>1</v>
      </c>
      <c r="K13" s="27" t="s">
        <v>1</v>
      </c>
      <c r="L13" s="129">
        <v>92.14</v>
      </c>
      <c r="M13" s="130"/>
      <c r="N13" s="28">
        <v>91.7</v>
      </c>
      <c r="O13" s="25">
        <f>(L13-N13)*100</f>
        <v>43.999999999999773</v>
      </c>
      <c r="P13" s="113">
        <f t="shared" si="0"/>
        <v>8963.9999999999945</v>
      </c>
      <c r="Q13" s="113"/>
      <c r="R13" s="29">
        <f>IF(O13="","",(P13/O13)/1000)</f>
        <v>0.20372727272727365</v>
      </c>
      <c r="S13" s="26">
        <v>115</v>
      </c>
      <c r="T13" s="115">
        <v>94.26</v>
      </c>
      <c r="U13" s="115"/>
      <c r="V13" s="25">
        <v>2013</v>
      </c>
      <c r="W13" s="116">
        <f t="shared" si="1"/>
        <v>43190.181818182107</v>
      </c>
      <c r="X13" s="116"/>
      <c r="Y13" s="117">
        <f t="shared" si="2"/>
        <v>212.00000000000045</v>
      </c>
      <c r="Z13" s="117"/>
    </row>
    <row r="14" spans="1:26">
      <c r="B14" s="25">
        <v>4</v>
      </c>
      <c r="C14" s="113">
        <f t="shared" si="3"/>
        <v>341990.18181818194</v>
      </c>
      <c r="D14" s="113"/>
      <c r="E14" s="25">
        <v>2013</v>
      </c>
      <c r="F14" s="26">
        <v>117</v>
      </c>
      <c r="G14" s="25" t="s">
        <v>56</v>
      </c>
      <c r="H14" s="25" t="s">
        <v>57</v>
      </c>
      <c r="I14" s="30" t="s">
        <v>58</v>
      </c>
      <c r="J14" s="30" t="s">
        <v>1</v>
      </c>
      <c r="K14" s="30" t="s">
        <v>1</v>
      </c>
      <c r="L14" s="114">
        <v>93.81</v>
      </c>
      <c r="M14" s="114"/>
      <c r="N14" s="28">
        <v>92.99</v>
      </c>
      <c r="O14" s="25">
        <f>(L14-N14)*100</f>
        <v>82.000000000000739</v>
      </c>
      <c r="P14" s="113">
        <f>IF(F14="","",C14*0.03)</f>
        <v>10259.705454545458</v>
      </c>
      <c r="Q14" s="113"/>
      <c r="R14" s="29">
        <f t="shared" si="4"/>
        <v>0.12511835920177275</v>
      </c>
      <c r="S14" s="26">
        <v>121</v>
      </c>
      <c r="T14" s="115">
        <v>94.51</v>
      </c>
      <c r="U14" s="115"/>
      <c r="V14" s="25">
        <v>2013</v>
      </c>
      <c r="W14" s="116">
        <f t="shared" si="1"/>
        <v>8758.2851441241291</v>
      </c>
      <c r="X14" s="116"/>
      <c r="Y14" s="117">
        <f t="shared" si="2"/>
        <v>70.000000000000284</v>
      </c>
      <c r="Z14" s="117"/>
    </row>
    <row r="15" spans="1:26">
      <c r="A15" s="1" t="s">
        <v>59</v>
      </c>
      <c r="B15" s="25">
        <v>5</v>
      </c>
      <c r="C15" s="113">
        <f t="shared" si="3"/>
        <v>350748.46696230606</v>
      </c>
      <c r="D15" s="113"/>
      <c r="E15" s="25">
        <v>2013</v>
      </c>
      <c r="F15" s="26">
        <v>129</v>
      </c>
      <c r="G15" s="25" t="s">
        <v>56</v>
      </c>
      <c r="H15" s="25"/>
      <c r="I15" s="27" t="s">
        <v>1</v>
      </c>
      <c r="J15" s="27" t="s">
        <v>1</v>
      </c>
      <c r="K15" s="27" t="s">
        <v>1</v>
      </c>
      <c r="L15" s="114">
        <v>94.93</v>
      </c>
      <c r="M15" s="114"/>
      <c r="N15" s="28">
        <v>94.63</v>
      </c>
      <c r="O15" s="25">
        <f>(L15-N15)*100</f>
        <v>30.000000000001137</v>
      </c>
      <c r="P15" s="113">
        <f>IF(F15="","",C15*0.03)</f>
        <v>10522.454008869181</v>
      </c>
      <c r="Q15" s="113"/>
      <c r="R15" s="29">
        <f t="shared" si="4"/>
        <v>0.35074846696229273</v>
      </c>
      <c r="S15" s="26">
        <v>130</v>
      </c>
      <c r="T15" s="115">
        <v>94.93</v>
      </c>
      <c r="U15" s="115"/>
      <c r="V15" s="25">
        <v>2013</v>
      </c>
      <c r="W15" s="116">
        <f t="shared" si="1"/>
        <v>0</v>
      </c>
      <c r="X15" s="116"/>
      <c r="Y15" s="117">
        <f t="shared" si="2"/>
        <v>0</v>
      </c>
      <c r="Z15" s="117"/>
    </row>
    <row r="16" spans="1:26" s="38" customFormat="1" ht="14.25" thickBot="1">
      <c r="A16" s="31">
        <f>SUM(W11:X16)</f>
        <v>65886.032378574309</v>
      </c>
      <c r="B16" s="32">
        <v>6</v>
      </c>
      <c r="C16" s="123">
        <f t="shared" si="3"/>
        <v>350748.46696230606</v>
      </c>
      <c r="D16" s="123"/>
      <c r="E16" s="32">
        <v>2013</v>
      </c>
      <c r="F16" s="33">
        <v>131</v>
      </c>
      <c r="G16" s="32" t="s">
        <v>56</v>
      </c>
      <c r="H16" s="34"/>
      <c r="I16" s="35" t="s">
        <v>1</v>
      </c>
      <c r="J16" s="35" t="s">
        <v>1</v>
      </c>
      <c r="K16" s="35" t="s">
        <v>1</v>
      </c>
      <c r="L16" s="146">
        <v>95.33</v>
      </c>
      <c r="M16" s="146"/>
      <c r="N16" s="36">
        <v>94.76</v>
      </c>
      <c r="O16" s="32">
        <f>(L16-N16)*100</f>
        <v>56.999999999999318</v>
      </c>
      <c r="P16" s="123">
        <f t="shared" si="0"/>
        <v>10522.454008869181</v>
      </c>
      <c r="Q16" s="123"/>
      <c r="R16" s="37">
        <f t="shared" si="4"/>
        <v>0.18460445629595276</v>
      </c>
      <c r="S16" s="33">
        <v>205</v>
      </c>
      <c r="T16" s="126">
        <v>96.15</v>
      </c>
      <c r="U16" s="126"/>
      <c r="V16" s="32">
        <v>2013</v>
      </c>
      <c r="W16" s="127">
        <f t="shared" si="1"/>
        <v>15137.565416268262</v>
      </c>
      <c r="X16" s="127"/>
      <c r="Y16" s="128">
        <f t="shared" si="2"/>
        <v>82.000000000000739</v>
      </c>
      <c r="Z16" s="128"/>
    </row>
    <row r="17" spans="1:26">
      <c r="A17" s="1" t="s">
        <v>60</v>
      </c>
      <c r="B17" s="39">
        <v>7</v>
      </c>
      <c r="C17" s="118">
        <f t="shared" si="3"/>
        <v>365886.03237857431</v>
      </c>
      <c r="D17" s="118"/>
      <c r="E17" s="39">
        <v>2013</v>
      </c>
      <c r="F17" s="40">
        <v>206</v>
      </c>
      <c r="G17" s="39" t="s">
        <v>53</v>
      </c>
      <c r="H17" s="39" t="s">
        <v>54</v>
      </c>
      <c r="I17" s="41" t="s">
        <v>1</v>
      </c>
      <c r="J17" s="41" t="s">
        <v>1</v>
      </c>
      <c r="K17" s="41" t="s">
        <v>1</v>
      </c>
      <c r="L17" s="119">
        <v>97</v>
      </c>
      <c r="M17" s="119"/>
      <c r="N17" s="42">
        <v>97.13</v>
      </c>
      <c r="O17" s="39">
        <v>13</v>
      </c>
      <c r="P17" s="118">
        <f t="shared" si="0"/>
        <v>10976.580971357229</v>
      </c>
      <c r="Q17" s="118"/>
      <c r="R17" s="43">
        <f t="shared" si="4"/>
        <v>0.84435238241209454</v>
      </c>
      <c r="S17" s="40">
        <v>206</v>
      </c>
      <c r="T17" s="120">
        <v>96.62</v>
      </c>
      <c r="U17" s="120"/>
      <c r="V17" s="39">
        <v>2013</v>
      </c>
      <c r="W17" s="121">
        <f t="shared" si="1"/>
        <v>32085.390531659206</v>
      </c>
      <c r="X17" s="121"/>
      <c r="Y17" s="122">
        <f t="shared" si="2"/>
        <v>37.999999999999545</v>
      </c>
      <c r="Z17" s="122"/>
    </row>
    <row r="18" spans="1:26" s="38" customFormat="1" ht="14.25" thickBot="1">
      <c r="A18" s="31">
        <f>SUM(W17:X18)</f>
        <v>49305.307869121229</v>
      </c>
      <c r="B18" s="32">
        <v>8</v>
      </c>
      <c r="C18" s="123">
        <f t="shared" si="3"/>
        <v>397971.42291023349</v>
      </c>
      <c r="D18" s="123"/>
      <c r="E18" s="32">
        <v>2013</v>
      </c>
      <c r="F18" s="33">
        <v>207</v>
      </c>
      <c r="G18" s="32" t="s">
        <v>53</v>
      </c>
      <c r="H18" s="32" t="s">
        <v>55</v>
      </c>
      <c r="I18" s="44" t="s">
        <v>3</v>
      </c>
      <c r="J18" s="44" t="s">
        <v>1</v>
      </c>
      <c r="K18" s="44" t="s">
        <v>1</v>
      </c>
      <c r="L18" s="146">
        <v>96.48</v>
      </c>
      <c r="M18" s="146"/>
      <c r="N18" s="36">
        <v>97</v>
      </c>
      <c r="O18" s="32">
        <v>52</v>
      </c>
      <c r="P18" s="123">
        <f t="shared" si="0"/>
        <v>11939.142687307005</v>
      </c>
      <c r="Q18" s="123"/>
      <c r="R18" s="37">
        <f t="shared" si="4"/>
        <v>0.22959889783282703</v>
      </c>
      <c r="S18" s="33">
        <v>211</v>
      </c>
      <c r="T18" s="126">
        <v>95.73</v>
      </c>
      <c r="U18" s="126"/>
      <c r="V18" s="32">
        <v>2013</v>
      </c>
      <c r="W18" s="127">
        <f t="shared" si="1"/>
        <v>17219.917337462026</v>
      </c>
      <c r="X18" s="127"/>
      <c r="Y18" s="128">
        <f t="shared" si="2"/>
        <v>75</v>
      </c>
      <c r="Z18" s="128"/>
    </row>
    <row r="19" spans="1:26">
      <c r="B19" s="39">
        <v>9</v>
      </c>
      <c r="C19" s="118">
        <f t="shared" si="3"/>
        <v>415191.34024769551</v>
      </c>
      <c r="D19" s="118"/>
      <c r="E19" s="39">
        <v>2013</v>
      </c>
      <c r="F19" s="40">
        <v>304</v>
      </c>
      <c r="G19" s="39" t="s">
        <v>56</v>
      </c>
      <c r="H19" s="39" t="s">
        <v>0</v>
      </c>
      <c r="I19" s="45" t="s">
        <v>1</v>
      </c>
      <c r="J19" s="45" t="s">
        <v>3</v>
      </c>
      <c r="K19" s="45" t="s">
        <v>1</v>
      </c>
      <c r="L19" s="119">
        <v>95.34</v>
      </c>
      <c r="M19" s="119"/>
      <c r="N19" s="42">
        <v>94.77</v>
      </c>
      <c r="O19" s="39">
        <f>(L19-N19)*100</f>
        <v>57.000000000000739</v>
      </c>
      <c r="P19" s="118">
        <f t="shared" si="0"/>
        <v>12455.740207430865</v>
      </c>
      <c r="Q19" s="118"/>
      <c r="R19" s="43">
        <f t="shared" si="4"/>
        <v>0.21852175802510007</v>
      </c>
      <c r="S19" s="40">
        <v>313</v>
      </c>
      <c r="T19" s="120">
        <v>98.88</v>
      </c>
      <c r="U19" s="120"/>
      <c r="V19" s="39">
        <v>2013</v>
      </c>
      <c r="W19" s="121">
        <f t="shared" si="1"/>
        <v>77356.702340885255</v>
      </c>
      <c r="X19" s="121"/>
      <c r="Y19" s="122">
        <f t="shared" si="2"/>
        <v>353.9999999999992</v>
      </c>
      <c r="Z19" s="122"/>
    </row>
    <row r="20" spans="1:26">
      <c r="B20" s="25">
        <v>10</v>
      </c>
      <c r="C20" s="113">
        <f t="shared" si="3"/>
        <v>492548.04258858075</v>
      </c>
      <c r="D20" s="113"/>
      <c r="E20" s="25">
        <v>2013</v>
      </c>
      <c r="F20" s="26">
        <v>314</v>
      </c>
      <c r="G20" s="25" t="s">
        <v>56</v>
      </c>
      <c r="H20" s="25"/>
      <c r="I20" s="27" t="s">
        <v>1</v>
      </c>
      <c r="J20" s="27" t="s">
        <v>1</v>
      </c>
      <c r="K20" s="27" t="s">
        <v>1</v>
      </c>
      <c r="L20" s="114">
        <v>99.52</v>
      </c>
      <c r="M20" s="114"/>
      <c r="N20" s="28">
        <v>98.79</v>
      </c>
      <c r="O20" s="25">
        <f>(L20-N20)*100</f>
        <v>72.999999999998977</v>
      </c>
      <c r="P20" s="113">
        <f t="shared" si="0"/>
        <v>14776.441277657423</v>
      </c>
      <c r="Q20" s="113"/>
      <c r="R20" s="29">
        <f t="shared" si="4"/>
        <v>0.20241700380352917</v>
      </c>
      <c r="S20" s="26">
        <v>314</v>
      </c>
      <c r="T20" s="115">
        <v>99.52</v>
      </c>
      <c r="U20" s="115"/>
      <c r="V20" s="25">
        <v>2013</v>
      </c>
      <c r="W20" s="116">
        <f t="shared" si="1"/>
        <v>0</v>
      </c>
      <c r="X20" s="116"/>
      <c r="Y20" s="117">
        <f t="shared" si="2"/>
        <v>0</v>
      </c>
      <c r="Z20" s="117"/>
    </row>
    <row r="21" spans="1:26">
      <c r="B21" s="25">
        <v>11</v>
      </c>
      <c r="C21" s="113">
        <f t="shared" si="3"/>
        <v>492548.04258858075</v>
      </c>
      <c r="D21" s="113"/>
      <c r="E21" s="25">
        <v>2013</v>
      </c>
      <c r="F21" s="26">
        <v>315</v>
      </c>
      <c r="G21" s="25" t="s">
        <v>53</v>
      </c>
      <c r="H21" s="25" t="s">
        <v>54</v>
      </c>
      <c r="I21" s="27" t="s">
        <v>1</v>
      </c>
      <c r="J21" s="27" t="s">
        <v>1</v>
      </c>
      <c r="K21" s="27" t="s">
        <v>1</v>
      </c>
      <c r="L21" s="114">
        <v>99.6</v>
      </c>
      <c r="M21" s="114"/>
      <c r="N21" s="28">
        <v>99.79</v>
      </c>
      <c r="O21" s="25">
        <v>19</v>
      </c>
      <c r="P21" s="113">
        <f t="shared" si="0"/>
        <v>14776.441277657423</v>
      </c>
      <c r="Q21" s="113"/>
      <c r="R21" s="29">
        <f t="shared" si="4"/>
        <v>0.77770743566618017</v>
      </c>
      <c r="S21" s="26">
        <v>315</v>
      </c>
      <c r="T21" s="115">
        <v>99.79</v>
      </c>
      <c r="U21" s="115"/>
      <c r="V21" s="25">
        <v>2013</v>
      </c>
      <c r="W21" s="116">
        <f t="shared" si="1"/>
        <v>-14776.44127765835</v>
      </c>
      <c r="X21" s="116"/>
      <c r="Y21" s="117">
        <f t="shared" si="2"/>
        <v>-19</v>
      </c>
      <c r="Z21" s="117"/>
    </row>
    <row r="22" spans="1:26">
      <c r="A22" s="1" t="s">
        <v>61</v>
      </c>
      <c r="B22" s="25">
        <v>12</v>
      </c>
      <c r="C22" s="113">
        <f t="shared" si="3"/>
        <v>477771.60131092241</v>
      </c>
      <c r="D22" s="113"/>
      <c r="E22" s="25">
        <v>2013</v>
      </c>
      <c r="F22" s="26">
        <v>319</v>
      </c>
      <c r="G22" s="25" t="s">
        <v>53</v>
      </c>
      <c r="H22" s="25" t="s">
        <v>55</v>
      </c>
      <c r="I22" s="30" t="s">
        <v>3</v>
      </c>
      <c r="J22" s="30" t="s">
        <v>1</v>
      </c>
      <c r="K22" s="30" t="s">
        <v>1</v>
      </c>
      <c r="L22" s="114">
        <v>98.76</v>
      </c>
      <c r="M22" s="114"/>
      <c r="N22" s="28">
        <v>99.3</v>
      </c>
      <c r="O22" s="25">
        <v>54</v>
      </c>
      <c r="P22" s="113">
        <f t="shared" si="0"/>
        <v>14333.148039327672</v>
      </c>
      <c r="Q22" s="113"/>
      <c r="R22" s="29">
        <f t="shared" si="4"/>
        <v>0.26542866739495691</v>
      </c>
      <c r="S22" s="26">
        <v>320</v>
      </c>
      <c r="T22" s="115">
        <v>98.76</v>
      </c>
      <c r="U22" s="115"/>
      <c r="V22" s="25">
        <v>2013</v>
      </c>
      <c r="W22" s="116">
        <f t="shared" si="1"/>
        <v>0</v>
      </c>
      <c r="X22" s="116"/>
      <c r="Y22" s="117">
        <f t="shared" si="2"/>
        <v>0</v>
      </c>
      <c r="Z22" s="117"/>
    </row>
    <row r="23" spans="1:26" s="38" customFormat="1" ht="14.25" thickBot="1">
      <c r="A23" s="31">
        <f>SUM(W19:X23)</f>
        <v>53724.006990146336</v>
      </c>
      <c r="B23" s="32">
        <v>13</v>
      </c>
      <c r="C23" s="123">
        <f t="shared" si="3"/>
        <v>477771.60131092241</v>
      </c>
      <c r="D23" s="123"/>
      <c r="E23" s="32">
        <v>2013</v>
      </c>
      <c r="F23" s="33">
        <v>325</v>
      </c>
      <c r="G23" s="32" t="s">
        <v>53</v>
      </c>
      <c r="H23" s="32" t="s">
        <v>0</v>
      </c>
      <c r="I23" s="44" t="s">
        <v>3</v>
      </c>
      <c r="J23" s="44" t="s">
        <v>1</v>
      </c>
      <c r="K23" s="44" t="s">
        <v>1</v>
      </c>
      <c r="L23" s="146">
        <v>98.05</v>
      </c>
      <c r="M23" s="146"/>
      <c r="N23" s="36">
        <v>99.28</v>
      </c>
      <c r="O23" s="32">
        <v>123</v>
      </c>
      <c r="P23" s="123">
        <f t="shared" si="0"/>
        <v>14333.148039327672</v>
      </c>
      <c r="Q23" s="123"/>
      <c r="R23" s="37">
        <f t="shared" si="4"/>
        <v>0.11652965885632253</v>
      </c>
      <c r="S23" s="33">
        <v>326</v>
      </c>
      <c r="T23" s="126">
        <v>98.81</v>
      </c>
      <c r="U23" s="126"/>
      <c r="V23" s="32">
        <v>2013</v>
      </c>
      <c r="W23" s="127">
        <f t="shared" si="1"/>
        <v>-8856.2540730805722</v>
      </c>
      <c r="X23" s="127"/>
      <c r="Y23" s="128">
        <f t="shared" si="2"/>
        <v>-123</v>
      </c>
      <c r="Z23" s="128"/>
    </row>
    <row r="24" spans="1:26">
      <c r="B24" s="39">
        <v>14</v>
      </c>
      <c r="C24" s="118">
        <f t="shared" si="3"/>
        <v>468915.34723784187</v>
      </c>
      <c r="D24" s="118"/>
      <c r="E24" s="39">
        <v>2013</v>
      </c>
      <c r="F24" s="40">
        <v>401</v>
      </c>
      <c r="G24" s="39" t="s">
        <v>53</v>
      </c>
      <c r="H24" s="39" t="s">
        <v>57</v>
      </c>
      <c r="I24" s="45" t="s">
        <v>3</v>
      </c>
      <c r="J24" s="45" t="s">
        <v>1</v>
      </c>
      <c r="K24" s="45" t="s">
        <v>1</v>
      </c>
      <c r="L24" s="119">
        <v>97.54</v>
      </c>
      <c r="M24" s="119"/>
      <c r="N24" s="42">
        <v>98.14</v>
      </c>
      <c r="O24" s="39">
        <v>60</v>
      </c>
      <c r="P24" s="118">
        <f t="shared" si="0"/>
        <v>14067.460417135255</v>
      </c>
      <c r="Q24" s="118"/>
      <c r="R24" s="43">
        <f t="shared" si="4"/>
        <v>0.23445767361892092</v>
      </c>
      <c r="S24" s="40">
        <v>401</v>
      </c>
      <c r="T24" s="120">
        <v>97.54</v>
      </c>
      <c r="U24" s="120"/>
      <c r="V24" s="39">
        <v>2013</v>
      </c>
      <c r="W24" s="121">
        <f t="shared" si="1"/>
        <v>0</v>
      </c>
      <c r="X24" s="121"/>
      <c r="Y24" s="122">
        <f t="shared" si="2"/>
        <v>0</v>
      </c>
      <c r="Z24" s="122"/>
    </row>
    <row r="25" spans="1:26">
      <c r="B25" s="25">
        <v>15</v>
      </c>
      <c r="C25" s="113">
        <f t="shared" si="3"/>
        <v>468915.34723784187</v>
      </c>
      <c r="D25" s="113"/>
      <c r="E25" s="25">
        <v>2013</v>
      </c>
      <c r="F25" s="26">
        <v>403</v>
      </c>
      <c r="G25" s="25" t="s">
        <v>53</v>
      </c>
      <c r="H25" s="25" t="s">
        <v>57</v>
      </c>
      <c r="I25" s="30" t="s">
        <v>3</v>
      </c>
      <c r="J25" s="30" t="s">
        <v>1</v>
      </c>
      <c r="K25" s="30" t="s">
        <v>1</v>
      </c>
      <c r="L25" s="114">
        <v>97.23</v>
      </c>
      <c r="M25" s="114"/>
      <c r="N25" s="28">
        <v>97.83</v>
      </c>
      <c r="O25" s="25">
        <v>60</v>
      </c>
      <c r="P25" s="113">
        <f t="shared" si="0"/>
        <v>14067.460417135255</v>
      </c>
      <c r="Q25" s="113"/>
      <c r="R25" s="29">
        <f t="shared" si="4"/>
        <v>0.23445767361892092</v>
      </c>
      <c r="S25" s="26">
        <v>404</v>
      </c>
      <c r="T25" s="115">
        <v>97.83</v>
      </c>
      <c r="U25" s="115"/>
      <c r="V25" s="25">
        <v>2013</v>
      </c>
      <c r="W25" s="116">
        <f t="shared" si="1"/>
        <v>-14067.460417135122</v>
      </c>
      <c r="X25" s="116"/>
      <c r="Y25" s="117">
        <f t="shared" si="2"/>
        <v>-60</v>
      </c>
      <c r="Z25" s="117"/>
    </row>
    <row r="26" spans="1:26">
      <c r="A26" s="1" t="s">
        <v>62</v>
      </c>
      <c r="B26" s="25">
        <v>16</v>
      </c>
      <c r="C26" s="113">
        <f t="shared" si="3"/>
        <v>454847.88682070677</v>
      </c>
      <c r="D26" s="113"/>
      <c r="E26" s="25">
        <v>2013</v>
      </c>
      <c r="F26" s="26">
        <v>405</v>
      </c>
      <c r="G26" s="25" t="s">
        <v>56</v>
      </c>
      <c r="H26" s="25"/>
      <c r="I26" s="27" t="s">
        <v>1</v>
      </c>
      <c r="J26" s="27" t="s">
        <v>1</v>
      </c>
      <c r="K26" s="27" t="s">
        <v>1</v>
      </c>
      <c r="L26" s="114">
        <v>100.9</v>
      </c>
      <c r="M26" s="114"/>
      <c r="N26" s="28">
        <v>100.14</v>
      </c>
      <c r="O26" s="25">
        <f>(L26-N26)*100</f>
        <v>76.000000000000512</v>
      </c>
      <c r="P26" s="113">
        <f t="shared" si="0"/>
        <v>13645.436604621204</v>
      </c>
      <c r="Q26" s="113"/>
      <c r="R26" s="29">
        <f t="shared" si="4"/>
        <v>0.17954521848185673</v>
      </c>
      <c r="S26" s="26">
        <v>411</v>
      </c>
      <c r="T26" s="115">
        <v>104.71</v>
      </c>
      <c r="U26" s="115"/>
      <c r="V26" s="25">
        <v>2013</v>
      </c>
      <c r="W26" s="116">
        <f t="shared" si="1"/>
        <v>68406.728241587203</v>
      </c>
      <c r="X26" s="116"/>
      <c r="Y26" s="117">
        <f t="shared" si="2"/>
        <v>380.99999999999881</v>
      </c>
      <c r="Z26" s="117"/>
    </row>
    <row r="27" spans="1:26" s="38" customFormat="1" ht="14.25" thickBot="1">
      <c r="A27" s="31">
        <f>SUM(W24:X27)</f>
        <v>49943.929057928879</v>
      </c>
      <c r="B27" s="32">
        <v>17</v>
      </c>
      <c r="C27" s="123">
        <f t="shared" si="3"/>
        <v>523254.61506229395</v>
      </c>
      <c r="D27" s="123"/>
      <c r="E27" s="32">
        <v>2013</v>
      </c>
      <c r="F27" s="33">
        <v>423</v>
      </c>
      <c r="G27" s="32" t="s">
        <v>56</v>
      </c>
      <c r="H27" s="32" t="s">
        <v>57</v>
      </c>
      <c r="I27" s="35" t="s">
        <v>1</v>
      </c>
      <c r="J27" s="35" t="s">
        <v>1</v>
      </c>
      <c r="K27" s="35" t="s">
        <v>1</v>
      </c>
      <c r="L27" s="146">
        <v>102.1</v>
      </c>
      <c r="M27" s="146"/>
      <c r="N27" s="36">
        <v>100.85</v>
      </c>
      <c r="O27" s="32">
        <f>(L27-N27)*100</f>
        <v>125</v>
      </c>
      <c r="P27" s="123">
        <f t="shared" si="0"/>
        <v>15697.638451868817</v>
      </c>
      <c r="Q27" s="123"/>
      <c r="R27" s="37">
        <f t="shared" si="4"/>
        <v>0.12558110761495053</v>
      </c>
      <c r="S27" s="33">
        <v>424</v>
      </c>
      <c r="T27" s="126">
        <v>101.75</v>
      </c>
      <c r="U27" s="126"/>
      <c r="V27" s="32">
        <v>2013</v>
      </c>
      <c r="W27" s="127">
        <f t="shared" si="1"/>
        <v>-4395.3387665231967</v>
      </c>
      <c r="X27" s="127"/>
      <c r="Y27" s="128">
        <f t="shared" si="2"/>
        <v>-125</v>
      </c>
      <c r="Z27" s="128"/>
    </row>
    <row r="28" spans="1:26">
      <c r="A28" s="46"/>
      <c r="B28" s="39">
        <v>18</v>
      </c>
      <c r="C28" s="118">
        <f t="shared" si="3"/>
        <v>518859.27629577077</v>
      </c>
      <c r="D28" s="118"/>
      <c r="E28" s="39">
        <v>2013</v>
      </c>
      <c r="F28" s="40">
        <v>524</v>
      </c>
      <c r="G28" s="39" t="s">
        <v>53</v>
      </c>
      <c r="H28" s="39" t="s">
        <v>57</v>
      </c>
      <c r="I28" s="45" t="s">
        <v>3</v>
      </c>
      <c r="J28" s="45" t="s">
        <v>3</v>
      </c>
      <c r="K28" s="45" t="s">
        <v>1</v>
      </c>
      <c r="L28" s="119">
        <v>98.99</v>
      </c>
      <c r="M28" s="119"/>
      <c r="N28" s="42">
        <v>99.46</v>
      </c>
      <c r="O28" s="39">
        <v>47</v>
      </c>
      <c r="P28" s="118">
        <f t="shared" si="0"/>
        <v>15565.778288873124</v>
      </c>
      <c r="Q28" s="118"/>
      <c r="R28" s="43">
        <f t="shared" si="4"/>
        <v>0.33118677210368347</v>
      </c>
      <c r="S28" s="40">
        <v>528</v>
      </c>
      <c r="T28" s="120">
        <v>97.57</v>
      </c>
      <c r="U28" s="120"/>
      <c r="V28" s="39">
        <v>2013</v>
      </c>
      <c r="W28" s="121">
        <f t="shared" si="1"/>
        <v>47028.521638723112</v>
      </c>
      <c r="X28" s="121"/>
      <c r="Y28" s="122">
        <f t="shared" si="2"/>
        <v>142.00000000000017</v>
      </c>
      <c r="Z28" s="122"/>
    </row>
    <row r="29" spans="1:26">
      <c r="A29" s="1" t="s">
        <v>63</v>
      </c>
      <c r="B29" s="25">
        <v>19</v>
      </c>
      <c r="C29" s="113">
        <f t="shared" si="3"/>
        <v>565887.79793449386</v>
      </c>
      <c r="D29" s="113"/>
      <c r="E29" s="25">
        <v>2013</v>
      </c>
      <c r="F29" s="26">
        <v>529</v>
      </c>
      <c r="G29" s="25" t="s">
        <v>53</v>
      </c>
      <c r="H29" s="25" t="s">
        <v>57</v>
      </c>
      <c r="I29" s="30" t="s">
        <v>3</v>
      </c>
      <c r="J29" s="30" t="s">
        <v>3</v>
      </c>
      <c r="K29" s="30" t="s">
        <v>1</v>
      </c>
      <c r="L29" s="114">
        <v>97.62</v>
      </c>
      <c r="M29" s="114"/>
      <c r="N29" s="28">
        <v>98.43</v>
      </c>
      <c r="O29" s="25">
        <v>81</v>
      </c>
      <c r="P29" s="113">
        <f t="shared" si="0"/>
        <v>16976.633938034814</v>
      </c>
      <c r="Q29" s="113"/>
      <c r="R29" s="29">
        <f t="shared" si="4"/>
        <v>0.20958807330907178</v>
      </c>
      <c r="S29" s="26">
        <v>530</v>
      </c>
      <c r="T29" s="115">
        <v>97.62</v>
      </c>
      <c r="U29" s="115"/>
      <c r="V29" s="25">
        <v>2013</v>
      </c>
      <c r="W29" s="116">
        <f t="shared" si="1"/>
        <v>0</v>
      </c>
      <c r="X29" s="116"/>
      <c r="Y29" s="117">
        <f t="shared" si="2"/>
        <v>0</v>
      </c>
      <c r="Z29" s="117"/>
    </row>
    <row r="30" spans="1:26" s="38" customFormat="1" ht="14.25" thickBot="1">
      <c r="A30" s="31">
        <f>SUM(W28:X30)</f>
        <v>35533.925743178857</v>
      </c>
      <c r="B30" s="32">
        <v>20</v>
      </c>
      <c r="C30" s="123">
        <f t="shared" si="3"/>
        <v>565887.79793449386</v>
      </c>
      <c r="D30" s="123"/>
      <c r="E30" s="32">
        <v>2013</v>
      </c>
      <c r="F30" s="33">
        <v>531</v>
      </c>
      <c r="G30" s="32" t="s">
        <v>53</v>
      </c>
      <c r="H30" s="32" t="s">
        <v>54</v>
      </c>
      <c r="I30" s="47" t="s">
        <v>3</v>
      </c>
      <c r="J30" s="47" t="s">
        <v>3</v>
      </c>
      <c r="K30" s="47" t="s">
        <v>3</v>
      </c>
      <c r="L30" s="146">
        <v>96.18</v>
      </c>
      <c r="M30" s="146"/>
      <c r="N30" s="36">
        <v>97.14</v>
      </c>
      <c r="O30" s="32">
        <v>96</v>
      </c>
      <c r="P30" s="123">
        <f>IF(F30="","",C30*0.03)</f>
        <v>16976.633938034814</v>
      </c>
      <c r="Q30" s="123"/>
      <c r="R30" s="37">
        <f t="shared" si="4"/>
        <v>0.17683993685452934</v>
      </c>
      <c r="S30" s="33">
        <v>603</v>
      </c>
      <c r="T30" s="126">
        <v>96.83</v>
      </c>
      <c r="U30" s="126"/>
      <c r="V30" s="32">
        <v>2013</v>
      </c>
      <c r="W30" s="127">
        <f t="shared" si="1"/>
        <v>-11494.595895544257</v>
      </c>
      <c r="X30" s="127"/>
      <c r="Y30" s="128">
        <f t="shared" si="2"/>
        <v>-96</v>
      </c>
      <c r="Z30" s="128"/>
    </row>
    <row r="31" spans="1:26">
      <c r="B31" s="39">
        <v>21</v>
      </c>
      <c r="C31" s="118">
        <f t="shared" si="3"/>
        <v>554393.20203894959</v>
      </c>
      <c r="D31" s="118"/>
      <c r="E31" s="39">
        <v>2013</v>
      </c>
      <c r="F31" s="40">
        <v>604</v>
      </c>
      <c r="G31" s="39" t="s">
        <v>53</v>
      </c>
      <c r="H31" s="39"/>
      <c r="I31" s="48" t="s">
        <v>3</v>
      </c>
      <c r="J31" s="48" t="s">
        <v>3</v>
      </c>
      <c r="K31" s="48" t="s">
        <v>3</v>
      </c>
      <c r="L31" s="119">
        <v>96.64</v>
      </c>
      <c r="M31" s="132"/>
      <c r="N31" s="49">
        <v>97.09</v>
      </c>
      <c r="O31" s="39">
        <v>45</v>
      </c>
      <c r="P31" s="158">
        <f>IF(F31="","",C31*0.03)</f>
        <v>16631.796061168487</v>
      </c>
      <c r="Q31" s="159"/>
      <c r="R31" s="43">
        <f>IF(O31="","",(P31/O31)/1000)</f>
        <v>0.36959546802596638</v>
      </c>
      <c r="S31" s="40">
        <v>610</v>
      </c>
      <c r="T31" s="133">
        <v>92.76</v>
      </c>
      <c r="U31" s="134"/>
      <c r="V31" s="39">
        <v>2013</v>
      </c>
      <c r="W31" s="160">
        <f t="shared" si="1"/>
        <v>143403.04159407478</v>
      </c>
      <c r="X31" s="161"/>
      <c r="Y31" s="122">
        <f t="shared" si="2"/>
        <v>387.99999999999955</v>
      </c>
      <c r="Z31" s="122"/>
    </row>
    <row r="32" spans="1:26">
      <c r="B32" s="25">
        <v>22</v>
      </c>
      <c r="C32" s="153">
        <f t="shared" si="3"/>
        <v>697796.24363302439</v>
      </c>
      <c r="D32" s="154"/>
      <c r="E32" s="25">
        <v>2013</v>
      </c>
      <c r="F32" s="26">
        <v>611</v>
      </c>
      <c r="G32" s="25" t="s">
        <v>53</v>
      </c>
      <c r="H32" s="25"/>
      <c r="I32" s="50" t="s">
        <v>3</v>
      </c>
      <c r="J32" s="50" t="s">
        <v>3</v>
      </c>
      <c r="K32" s="50" t="s">
        <v>3</v>
      </c>
      <c r="L32" s="114">
        <v>92.25</v>
      </c>
      <c r="M32" s="130"/>
      <c r="N32" s="51">
        <v>93.07</v>
      </c>
      <c r="O32" s="25">
        <v>82</v>
      </c>
      <c r="P32" s="153">
        <f t="shared" si="0"/>
        <v>20933.887308990732</v>
      </c>
      <c r="Q32" s="154"/>
      <c r="R32" s="29">
        <f t="shared" si="4"/>
        <v>0.25529130864622845</v>
      </c>
      <c r="S32" s="26">
        <v>612</v>
      </c>
      <c r="T32" s="137">
        <v>92.25</v>
      </c>
      <c r="U32" s="138"/>
      <c r="V32" s="25">
        <v>2013</v>
      </c>
      <c r="W32" s="155">
        <f t="shared" si="1"/>
        <v>0</v>
      </c>
      <c r="X32" s="156"/>
      <c r="Y32" s="157">
        <f t="shared" si="2"/>
        <v>0</v>
      </c>
      <c r="Z32" s="150"/>
    </row>
    <row r="33" spans="1:26">
      <c r="A33" s="1" t="s">
        <v>64</v>
      </c>
      <c r="B33" s="25">
        <v>23</v>
      </c>
      <c r="C33" s="113">
        <f t="shared" si="3"/>
        <v>697796.24363302439</v>
      </c>
      <c r="D33" s="113"/>
      <c r="E33" s="25">
        <v>2013</v>
      </c>
      <c r="F33" s="26">
        <v>612</v>
      </c>
      <c r="G33" s="25" t="s">
        <v>65</v>
      </c>
      <c r="H33" s="25"/>
      <c r="I33" s="50" t="s">
        <v>3</v>
      </c>
      <c r="J33" s="50" t="s">
        <v>3</v>
      </c>
      <c r="K33" s="50" t="s">
        <v>3</v>
      </c>
      <c r="L33" s="114">
        <v>90.42</v>
      </c>
      <c r="M33" s="114"/>
      <c r="N33" s="51">
        <v>91.99</v>
      </c>
      <c r="O33" s="25">
        <v>157</v>
      </c>
      <c r="P33" s="113">
        <f t="shared" si="0"/>
        <v>20933.887308990732</v>
      </c>
      <c r="Q33" s="113"/>
      <c r="R33" s="29">
        <f t="shared" si="4"/>
        <v>0.13333686184070528</v>
      </c>
      <c r="S33" s="26">
        <v>613</v>
      </c>
      <c r="T33" s="115">
        <v>90.42</v>
      </c>
      <c r="U33" s="115"/>
      <c r="V33" s="25">
        <v>2013</v>
      </c>
      <c r="W33" s="116">
        <f t="shared" si="1"/>
        <v>0</v>
      </c>
      <c r="X33" s="116"/>
      <c r="Y33" s="150">
        <f t="shared" si="2"/>
        <v>0</v>
      </c>
      <c r="Z33" s="117"/>
    </row>
    <row r="34" spans="1:26" s="38" customFormat="1" ht="14.25" thickBot="1">
      <c r="A34" s="31">
        <f>SUM(W31:X34)</f>
        <v>136636.53256490605</v>
      </c>
      <c r="B34" s="32">
        <v>24</v>
      </c>
      <c r="C34" s="123">
        <f t="shared" si="3"/>
        <v>697796.24363302439</v>
      </c>
      <c r="D34" s="123"/>
      <c r="E34" s="32">
        <v>2013</v>
      </c>
      <c r="F34" s="33">
        <v>614</v>
      </c>
      <c r="G34" s="32" t="s">
        <v>53</v>
      </c>
      <c r="H34" s="32"/>
      <c r="I34" s="47" t="s">
        <v>3</v>
      </c>
      <c r="J34" s="47" t="s">
        <v>3</v>
      </c>
      <c r="K34" s="47" t="s">
        <v>3</v>
      </c>
      <c r="L34" s="146">
        <v>89.88</v>
      </c>
      <c r="M34" s="146"/>
      <c r="N34" s="36">
        <v>91.86</v>
      </c>
      <c r="O34" s="32">
        <v>198</v>
      </c>
      <c r="P34" s="123">
        <f t="shared" si="0"/>
        <v>20933.887308990732</v>
      </c>
      <c r="Q34" s="123"/>
      <c r="R34" s="37">
        <f t="shared" si="4"/>
        <v>0.10572670358076126</v>
      </c>
      <c r="S34" s="33">
        <v>619</v>
      </c>
      <c r="T34" s="126">
        <v>90.52</v>
      </c>
      <c r="U34" s="126"/>
      <c r="V34" s="32">
        <v>2013</v>
      </c>
      <c r="W34" s="127">
        <f t="shared" si="1"/>
        <v>-6766.5090291687266</v>
      </c>
      <c r="X34" s="127"/>
      <c r="Y34" s="149">
        <f t="shared" si="2"/>
        <v>-198</v>
      </c>
      <c r="Z34" s="128"/>
    </row>
    <row r="35" spans="1:26" s="58" customFormat="1" ht="14.25" thickBot="1">
      <c r="A35" s="52">
        <v>0</v>
      </c>
      <c r="B35" s="53">
        <v>25</v>
      </c>
      <c r="C35" s="139">
        <f t="shared" si="3"/>
        <v>691029.73460385564</v>
      </c>
      <c r="D35" s="139"/>
      <c r="E35" s="53">
        <v>2013</v>
      </c>
      <c r="F35" s="54">
        <v>726</v>
      </c>
      <c r="G35" s="53" t="s">
        <v>53</v>
      </c>
      <c r="H35" s="53" t="s">
        <v>66</v>
      </c>
      <c r="I35" s="55" t="s">
        <v>3</v>
      </c>
      <c r="J35" s="55" t="s">
        <v>1</v>
      </c>
      <c r="K35" s="55" t="s">
        <v>3</v>
      </c>
      <c r="L35" s="147">
        <v>91.04</v>
      </c>
      <c r="M35" s="147"/>
      <c r="N35" s="56">
        <v>91.7</v>
      </c>
      <c r="O35" s="53">
        <v>66</v>
      </c>
      <c r="P35" s="139">
        <f t="shared" si="0"/>
        <v>20730.892038115668</v>
      </c>
      <c r="Q35" s="139"/>
      <c r="R35" s="57">
        <f t="shared" si="4"/>
        <v>0.31410442481993439</v>
      </c>
      <c r="S35" s="54">
        <v>726</v>
      </c>
      <c r="T35" s="148">
        <v>91.04</v>
      </c>
      <c r="U35" s="148"/>
      <c r="V35" s="53">
        <v>2013</v>
      </c>
      <c r="W35" s="144">
        <f t="shared" si="1"/>
        <v>0</v>
      </c>
      <c r="X35" s="144"/>
      <c r="Y35" s="152">
        <f t="shared" si="2"/>
        <v>0</v>
      </c>
      <c r="Z35" s="145"/>
    </row>
    <row r="36" spans="1:26" ht="14.25" customHeight="1">
      <c r="A36" s="1" t="s">
        <v>67</v>
      </c>
      <c r="B36" s="39">
        <v>26</v>
      </c>
      <c r="C36" s="118">
        <f t="shared" si="3"/>
        <v>691029.73460385564</v>
      </c>
      <c r="D36" s="118"/>
      <c r="E36" s="39">
        <v>2013</v>
      </c>
      <c r="F36" s="40">
        <v>819</v>
      </c>
      <c r="G36" s="39" t="s">
        <v>53</v>
      </c>
      <c r="H36" s="59" t="s">
        <v>54</v>
      </c>
      <c r="I36" s="45" t="s">
        <v>3</v>
      </c>
      <c r="J36" s="45" t="s">
        <v>1</v>
      </c>
      <c r="K36" s="45" t="s">
        <v>3</v>
      </c>
      <c r="L36" s="119">
        <v>89.56</v>
      </c>
      <c r="M36" s="119"/>
      <c r="N36" s="42">
        <v>89.77</v>
      </c>
      <c r="O36" s="39">
        <v>21</v>
      </c>
      <c r="P36" s="118">
        <f t="shared" si="0"/>
        <v>20730.892038115668</v>
      </c>
      <c r="Q36" s="118"/>
      <c r="R36" s="43">
        <f t="shared" si="4"/>
        <v>0.98718533514836504</v>
      </c>
      <c r="S36" s="40">
        <v>820</v>
      </c>
      <c r="T36" s="120">
        <v>89.12</v>
      </c>
      <c r="U36" s="120"/>
      <c r="V36" s="39">
        <v>2013</v>
      </c>
      <c r="W36" s="121">
        <f t="shared" si="1"/>
        <v>43436.154746527842</v>
      </c>
      <c r="X36" s="121"/>
      <c r="Y36" s="151">
        <f t="shared" si="2"/>
        <v>43.999999999999773</v>
      </c>
      <c r="Z36" s="122"/>
    </row>
    <row r="37" spans="1:26" s="38" customFormat="1" ht="14.25" thickBot="1">
      <c r="A37" s="31">
        <f>SUM(W36:X37)</f>
        <v>44344.772341600627</v>
      </c>
      <c r="B37" s="32">
        <v>27</v>
      </c>
      <c r="C37" s="123">
        <f t="shared" si="3"/>
        <v>734465.88935038354</v>
      </c>
      <c r="D37" s="123"/>
      <c r="E37" s="32">
        <v>2013</v>
      </c>
      <c r="F37" s="33">
        <v>827</v>
      </c>
      <c r="G37" s="32" t="s">
        <v>53</v>
      </c>
      <c r="H37" s="32" t="s">
        <v>57</v>
      </c>
      <c r="I37" s="44" t="s">
        <v>1</v>
      </c>
      <c r="J37" s="44" t="s">
        <v>3</v>
      </c>
      <c r="K37" s="44" t="s">
        <v>3</v>
      </c>
      <c r="L37" s="146">
        <v>88</v>
      </c>
      <c r="M37" s="146"/>
      <c r="N37" s="36">
        <v>88.97</v>
      </c>
      <c r="O37" s="32">
        <v>97</v>
      </c>
      <c r="P37" s="123">
        <f t="shared" si="0"/>
        <v>22033.976680511507</v>
      </c>
      <c r="Q37" s="123"/>
      <c r="R37" s="37">
        <f t="shared" si="4"/>
        <v>0.22715439876815988</v>
      </c>
      <c r="S37" s="33">
        <v>829</v>
      </c>
      <c r="T37" s="126">
        <v>87.96</v>
      </c>
      <c r="U37" s="126"/>
      <c r="V37" s="32">
        <v>2013</v>
      </c>
      <c r="W37" s="127">
        <f t="shared" si="1"/>
        <v>908.61759507278157</v>
      </c>
      <c r="X37" s="127"/>
      <c r="Y37" s="149">
        <f t="shared" si="2"/>
        <v>4.0000000000006253</v>
      </c>
      <c r="Z37" s="128"/>
    </row>
    <row r="38" spans="1:26">
      <c r="A38" s="1" t="s">
        <v>68</v>
      </c>
      <c r="B38" s="39">
        <v>28</v>
      </c>
      <c r="C38" s="118">
        <f t="shared" si="3"/>
        <v>735374.50694545638</v>
      </c>
      <c r="D38" s="118"/>
      <c r="E38" s="39">
        <v>2013</v>
      </c>
      <c r="F38" s="40">
        <v>919</v>
      </c>
      <c r="G38" s="39" t="s">
        <v>53</v>
      </c>
      <c r="H38" s="39" t="s">
        <v>54</v>
      </c>
      <c r="I38" s="41" t="s">
        <v>1</v>
      </c>
      <c r="J38" s="41" t="s">
        <v>1</v>
      </c>
      <c r="K38" s="41" t="s">
        <v>1</v>
      </c>
      <c r="L38" s="119">
        <v>93.59</v>
      </c>
      <c r="M38" s="119"/>
      <c r="N38" s="42">
        <v>93.88</v>
      </c>
      <c r="O38" s="39">
        <v>29</v>
      </c>
      <c r="P38" s="118">
        <f t="shared" si="0"/>
        <v>22061.235208363691</v>
      </c>
      <c r="Q38" s="118"/>
      <c r="R38" s="43">
        <f t="shared" si="4"/>
        <v>0.76073224856426525</v>
      </c>
      <c r="S38" s="40">
        <v>919</v>
      </c>
      <c r="T38" s="120">
        <v>93.88</v>
      </c>
      <c r="U38" s="120"/>
      <c r="V38" s="39">
        <v>2013</v>
      </c>
      <c r="W38" s="121">
        <f t="shared" si="1"/>
        <v>-22061.235208363087</v>
      </c>
      <c r="X38" s="121"/>
      <c r="Y38" s="151">
        <f t="shared" si="2"/>
        <v>-29</v>
      </c>
      <c r="Z38" s="122"/>
    </row>
    <row r="39" spans="1:26" s="38" customFormat="1" ht="14.25" thickBot="1">
      <c r="A39" s="31">
        <f>SUM(W38:X39)</f>
        <v>-43460.633360475971</v>
      </c>
      <c r="B39" s="32">
        <v>29</v>
      </c>
      <c r="C39" s="123">
        <f t="shared" si="3"/>
        <v>713313.27173709334</v>
      </c>
      <c r="D39" s="123"/>
      <c r="E39" s="32">
        <v>2013</v>
      </c>
      <c r="F39" s="33">
        <v>926</v>
      </c>
      <c r="G39" s="32" t="s">
        <v>56</v>
      </c>
      <c r="H39" s="32" t="s">
        <v>57</v>
      </c>
      <c r="I39" s="44" t="s">
        <v>3</v>
      </c>
      <c r="J39" s="44" t="s">
        <v>1</v>
      </c>
      <c r="K39" s="44" t="s">
        <v>3</v>
      </c>
      <c r="L39" s="146">
        <v>92.73</v>
      </c>
      <c r="M39" s="146"/>
      <c r="N39" s="36">
        <v>92.31</v>
      </c>
      <c r="O39" s="32">
        <v>42</v>
      </c>
      <c r="P39" s="123">
        <f t="shared" si="0"/>
        <v>21399.398152112801</v>
      </c>
      <c r="Q39" s="123"/>
      <c r="R39" s="37">
        <f t="shared" si="4"/>
        <v>0.50950947981220951</v>
      </c>
      <c r="S39" s="33">
        <v>927</v>
      </c>
      <c r="T39" s="126">
        <v>92.31</v>
      </c>
      <c r="U39" s="126"/>
      <c r="V39" s="32">
        <v>2013</v>
      </c>
      <c r="W39" s="127">
        <f t="shared" si="1"/>
        <v>-21399.398152112884</v>
      </c>
      <c r="X39" s="127"/>
      <c r="Y39" s="149">
        <f t="shared" si="2"/>
        <v>-42</v>
      </c>
      <c r="Z39" s="128"/>
    </row>
    <row r="40" spans="1:26">
      <c r="B40" s="39">
        <v>30</v>
      </c>
      <c r="C40" s="118">
        <f t="shared" si="3"/>
        <v>691913.87358498049</v>
      </c>
      <c r="D40" s="118"/>
      <c r="E40" s="39">
        <v>2013</v>
      </c>
      <c r="F40" s="40">
        <v>1002</v>
      </c>
      <c r="G40" s="39" t="s">
        <v>53</v>
      </c>
      <c r="H40" s="39" t="s">
        <v>57</v>
      </c>
      <c r="I40" s="45" t="s">
        <v>3</v>
      </c>
      <c r="J40" s="45" t="s">
        <v>1</v>
      </c>
      <c r="K40" s="45" t="s">
        <v>3</v>
      </c>
      <c r="L40" s="119">
        <v>91.47</v>
      </c>
      <c r="M40" s="119"/>
      <c r="N40" s="42">
        <v>92.13</v>
      </c>
      <c r="O40" s="39">
        <v>66</v>
      </c>
      <c r="P40" s="118">
        <f t="shared" si="0"/>
        <v>20757.416207549413</v>
      </c>
      <c r="Q40" s="118"/>
      <c r="R40" s="43">
        <f t="shared" si="4"/>
        <v>0.31450630617499109</v>
      </c>
      <c r="S40" s="40">
        <v>1002</v>
      </c>
      <c r="T40" s="120">
        <v>91.21</v>
      </c>
      <c r="U40" s="120"/>
      <c r="V40" s="39">
        <v>2013</v>
      </c>
      <c r="W40" s="121">
        <f t="shared" si="1"/>
        <v>8177.1639605499295</v>
      </c>
      <c r="X40" s="121"/>
      <c r="Y40" s="151">
        <f t="shared" si="2"/>
        <v>26.000000000000512</v>
      </c>
      <c r="Z40" s="122"/>
    </row>
    <row r="41" spans="1:26">
      <c r="B41" s="25">
        <v>31</v>
      </c>
      <c r="C41" s="113">
        <f t="shared" si="3"/>
        <v>700091.03754553047</v>
      </c>
      <c r="D41" s="113"/>
      <c r="E41" s="25">
        <v>2013</v>
      </c>
      <c r="F41" s="26">
        <v>1010</v>
      </c>
      <c r="G41" s="25" t="s">
        <v>56</v>
      </c>
      <c r="H41" s="25" t="s">
        <v>69</v>
      </c>
      <c r="I41" s="30" t="s">
        <v>1</v>
      </c>
      <c r="J41" s="30" t="s">
        <v>58</v>
      </c>
      <c r="K41" s="30" t="s">
        <v>3</v>
      </c>
      <c r="L41" s="114">
        <v>92.31</v>
      </c>
      <c r="M41" s="114"/>
      <c r="N41" s="28">
        <v>91.79</v>
      </c>
      <c r="O41" s="25">
        <f>(L41-N41)*100</f>
        <v>51.999999999999602</v>
      </c>
      <c r="P41" s="113">
        <f t="shared" si="0"/>
        <v>21002.731126365914</v>
      </c>
      <c r="Q41" s="113"/>
      <c r="R41" s="29">
        <f t="shared" si="4"/>
        <v>0.40389867550703989</v>
      </c>
      <c r="S41" s="26">
        <v>1014</v>
      </c>
      <c r="T41" s="115">
        <v>92.78</v>
      </c>
      <c r="U41" s="115"/>
      <c r="V41" s="25">
        <v>2013</v>
      </c>
      <c r="W41" s="116">
        <f t="shared" si="1"/>
        <v>18983.237748830827</v>
      </c>
      <c r="X41" s="116"/>
      <c r="Y41" s="150">
        <f t="shared" si="2"/>
        <v>46.999999999999886</v>
      </c>
      <c r="Z41" s="117"/>
    </row>
    <row r="42" spans="1:26">
      <c r="A42" s="1" t="s">
        <v>70</v>
      </c>
      <c r="B42" s="25">
        <v>32</v>
      </c>
      <c r="C42" s="113">
        <f t="shared" si="3"/>
        <v>719074.27529436129</v>
      </c>
      <c r="D42" s="113"/>
      <c r="E42" s="25">
        <v>2013</v>
      </c>
      <c r="F42" s="26">
        <v>1025</v>
      </c>
      <c r="G42" s="25" t="s">
        <v>53</v>
      </c>
      <c r="H42" s="25" t="s">
        <v>57</v>
      </c>
      <c r="I42" s="30" t="s">
        <v>3</v>
      </c>
      <c r="J42" s="30" t="s">
        <v>1</v>
      </c>
      <c r="K42" s="30" t="s">
        <v>1</v>
      </c>
      <c r="L42" s="114">
        <v>93.19</v>
      </c>
      <c r="M42" s="114"/>
      <c r="N42" s="28">
        <v>93.68</v>
      </c>
      <c r="O42" s="25">
        <v>49</v>
      </c>
      <c r="P42" s="113">
        <f t="shared" si="0"/>
        <v>21572.228258830837</v>
      </c>
      <c r="Q42" s="113"/>
      <c r="R42" s="29">
        <f t="shared" si="4"/>
        <v>0.44024955630267015</v>
      </c>
      <c r="S42" s="26">
        <v>1025</v>
      </c>
      <c r="T42" s="115">
        <v>93.39</v>
      </c>
      <c r="U42" s="115"/>
      <c r="V42" s="25">
        <v>2013</v>
      </c>
      <c r="W42" s="116">
        <f t="shared" si="1"/>
        <v>-8804.9911260535282</v>
      </c>
      <c r="X42" s="116"/>
      <c r="Y42" s="150">
        <f t="shared" si="2"/>
        <v>-49</v>
      </c>
      <c r="Z42" s="117"/>
    </row>
    <row r="43" spans="1:26" s="38" customFormat="1" ht="14.25" thickBot="1">
      <c r="A43" s="31">
        <f>SUM(W40:X43)</f>
        <v>51839.533979832995</v>
      </c>
      <c r="B43" s="32">
        <v>33</v>
      </c>
      <c r="C43" s="123">
        <f t="shared" si="3"/>
        <v>710269.28416830779</v>
      </c>
      <c r="D43" s="123"/>
      <c r="E43" s="32">
        <v>2013</v>
      </c>
      <c r="F43" s="33">
        <v>1028</v>
      </c>
      <c r="G43" s="32" t="s">
        <v>53</v>
      </c>
      <c r="H43" s="32" t="s">
        <v>57</v>
      </c>
      <c r="I43" s="44" t="s">
        <v>3</v>
      </c>
      <c r="J43" s="44" t="s">
        <v>1</v>
      </c>
      <c r="K43" s="44" t="s">
        <v>1</v>
      </c>
      <c r="L43" s="146">
        <v>93.42</v>
      </c>
      <c r="M43" s="146"/>
      <c r="N43" s="36">
        <v>93.56</v>
      </c>
      <c r="O43" s="32">
        <v>14</v>
      </c>
      <c r="P43" s="123">
        <f t="shared" si="0"/>
        <v>21308.078525049234</v>
      </c>
      <c r="Q43" s="123"/>
      <c r="R43" s="37">
        <f t="shared" si="4"/>
        <v>1.5220056089320881</v>
      </c>
      <c r="S43" s="33">
        <v>1029</v>
      </c>
      <c r="T43" s="126">
        <v>93.2</v>
      </c>
      <c r="U43" s="126"/>
      <c r="V43" s="32">
        <v>2013</v>
      </c>
      <c r="W43" s="127">
        <f t="shared" si="1"/>
        <v>33484.123396505769</v>
      </c>
      <c r="X43" s="127"/>
      <c r="Y43" s="149">
        <f t="shared" si="2"/>
        <v>21.999999999999886</v>
      </c>
      <c r="Z43" s="128"/>
    </row>
    <row r="44" spans="1:26">
      <c r="B44" s="39">
        <v>34</v>
      </c>
      <c r="C44" s="118">
        <f t="shared" si="3"/>
        <v>743753.4075648135</v>
      </c>
      <c r="D44" s="118"/>
      <c r="E44" s="39">
        <v>2013</v>
      </c>
      <c r="F44" s="40">
        <v>1107</v>
      </c>
      <c r="G44" s="39" t="s">
        <v>53</v>
      </c>
      <c r="H44" s="39" t="s">
        <v>57</v>
      </c>
      <c r="I44" s="45" t="s">
        <v>3</v>
      </c>
      <c r="J44" s="45" t="s">
        <v>1</v>
      </c>
      <c r="K44" s="45" t="s">
        <v>1</v>
      </c>
      <c r="L44" s="119">
        <v>93.07</v>
      </c>
      <c r="M44" s="119"/>
      <c r="N44" s="42">
        <v>94.07</v>
      </c>
      <c r="O44" s="39">
        <v>100</v>
      </c>
      <c r="P44" s="118">
        <f t="shared" si="0"/>
        <v>22312.602226944404</v>
      </c>
      <c r="Q44" s="118"/>
      <c r="R44" s="43">
        <f t="shared" si="4"/>
        <v>0.22312602226944403</v>
      </c>
      <c r="S44" s="40">
        <v>1108</v>
      </c>
      <c r="T44" s="120">
        <v>93.07</v>
      </c>
      <c r="U44" s="120"/>
      <c r="V44" s="39">
        <v>2013</v>
      </c>
      <c r="W44" s="121">
        <f t="shared" si="1"/>
        <v>0</v>
      </c>
      <c r="X44" s="121"/>
      <c r="Y44" s="122">
        <f t="shared" si="2"/>
        <v>0</v>
      </c>
      <c r="Z44" s="122"/>
    </row>
    <row r="45" spans="1:26">
      <c r="A45" s="1" t="s">
        <v>71</v>
      </c>
      <c r="B45" s="25">
        <v>35</v>
      </c>
      <c r="C45" s="113">
        <f t="shared" si="3"/>
        <v>743753.4075648135</v>
      </c>
      <c r="D45" s="113"/>
      <c r="E45" s="25">
        <v>2013</v>
      </c>
      <c r="F45" s="26">
        <v>1122</v>
      </c>
      <c r="G45" s="25" t="s">
        <v>53</v>
      </c>
      <c r="H45" s="25" t="s">
        <v>57</v>
      </c>
      <c r="I45" s="30" t="s">
        <v>3</v>
      </c>
      <c r="J45" s="30" t="s">
        <v>19</v>
      </c>
      <c r="K45" s="30" t="s">
        <v>1</v>
      </c>
      <c r="L45" s="114">
        <v>92.63</v>
      </c>
      <c r="M45" s="114"/>
      <c r="N45" s="28">
        <v>93.49</v>
      </c>
      <c r="O45" s="25">
        <v>86</v>
      </c>
      <c r="P45" s="113">
        <f>IF(F45="","",C45*0.03)</f>
        <v>22312.602226944404</v>
      </c>
      <c r="Q45" s="113"/>
      <c r="R45" s="29">
        <f t="shared" si="4"/>
        <v>0.25944886310400472</v>
      </c>
      <c r="S45" s="26">
        <v>1122</v>
      </c>
      <c r="T45" s="115">
        <v>92.91</v>
      </c>
      <c r="U45" s="115"/>
      <c r="V45" s="25">
        <v>2013</v>
      </c>
      <c r="W45" s="116">
        <f t="shared" si="1"/>
        <v>-7264.5681669121623</v>
      </c>
      <c r="X45" s="116"/>
      <c r="Y45" s="117">
        <f t="shared" si="2"/>
        <v>-86</v>
      </c>
      <c r="Z45" s="117"/>
    </row>
    <row r="46" spans="1:26" s="38" customFormat="1" ht="14.25" thickBot="1">
      <c r="A46" s="31">
        <f>SUM(W44:X46)</f>
        <v>-7264.5681669121623</v>
      </c>
      <c r="B46" s="32">
        <v>36</v>
      </c>
      <c r="C46" s="123">
        <f t="shared" si="3"/>
        <v>736488.83939790132</v>
      </c>
      <c r="D46" s="123"/>
      <c r="E46" s="32">
        <v>2013</v>
      </c>
      <c r="F46" s="33">
        <v>1126</v>
      </c>
      <c r="G46" s="32" t="s">
        <v>53</v>
      </c>
      <c r="H46" s="32" t="s">
        <v>57</v>
      </c>
      <c r="I46" s="44" t="s">
        <v>3</v>
      </c>
      <c r="J46" s="44" t="s">
        <v>19</v>
      </c>
      <c r="K46" s="44" t="s">
        <v>1</v>
      </c>
      <c r="L46" s="146">
        <v>92.67</v>
      </c>
      <c r="M46" s="146"/>
      <c r="N46" s="36">
        <v>93.36</v>
      </c>
      <c r="O46" s="32">
        <v>69</v>
      </c>
      <c r="P46" s="123">
        <f t="shared" si="0"/>
        <v>22094.665181937038</v>
      </c>
      <c r="Q46" s="123"/>
      <c r="R46" s="37">
        <f t="shared" si="4"/>
        <v>0.3202125388686527</v>
      </c>
      <c r="S46" s="33">
        <v>1127</v>
      </c>
      <c r="T46" s="126">
        <v>92.67</v>
      </c>
      <c r="U46" s="126"/>
      <c r="V46" s="32">
        <v>2013</v>
      </c>
      <c r="W46" s="127">
        <f t="shared" si="1"/>
        <v>0</v>
      </c>
      <c r="X46" s="127"/>
      <c r="Y46" s="128">
        <f t="shared" si="2"/>
        <v>0</v>
      </c>
      <c r="Z46" s="128"/>
    </row>
    <row r="47" spans="1:26">
      <c r="B47" s="39">
        <v>37</v>
      </c>
      <c r="C47" s="118">
        <f t="shared" si="3"/>
        <v>736488.83939790132</v>
      </c>
      <c r="D47" s="118"/>
      <c r="E47" s="39">
        <v>2013</v>
      </c>
      <c r="F47" s="40">
        <v>1206</v>
      </c>
      <c r="G47" s="39" t="s">
        <v>56</v>
      </c>
      <c r="H47" s="39" t="s">
        <v>57</v>
      </c>
      <c r="I47" s="45" t="s">
        <v>3</v>
      </c>
      <c r="J47" s="45" t="s">
        <v>58</v>
      </c>
      <c r="K47" s="45" t="s">
        <v>1</v>
      </c>
      <c r="L47" s="119">
        <v>93.16</v>
      </c>
      <c r="M47" s="119"/>
      <c r="N47" s="42">
        <v>92.21</v>
      </c>
      <c r="O47" s="39">
        <f>(L47-N47)*100</f>
        <v>95.000000000000284</v>
      </c>
      <c r="P47" s="118">
        <f t="shared" si="0"/>
        <v>22094.665181937038</v>
      </c>
      <c r="Q47" s="118"/>
      <c r="R47" s="43">
        <f t="shared" si="4"/>
        <v>0.2325754229677576</v>
      </c>
      <c r="S47" s="40">
        <v>1209</v>
      </c>
      <c r="T47" s="120">
        <v>93.49</v>
      </c>
      <c r="U47" s="120"/>
      <c r="V47" s="39">
        <v>2013</v>
      </c>
      <c r="W47" s="121">
        <f t="shared" si="1"/>
        <v>7674.9889579359615</v>
      </c>
      <c r="X47" s="121"/>
      <c r="Y47" s="122">
        <f t="shared" si="2"/>
        <v>32.999999999999829</v>
      </c>
      <c r="Z47" s="122"/>
    </row>
    <row r="48" spans="1:26">
      <c r="B48" s="25">
        <v>38</v>
      </c>
      <c r="C48" s="113">
        <f t="shared" si="3"/>
        <v>744163.82835583726</v>
      </c>
      <c r="D48" s="113"/>
      <c r="E48" s="25">
        <v>2013</v>
      </c>
      <c r="F48" s="26">
        <v>1211</v>
      </c>
      <c r="G48" s="25" t="s">
        <v>53</v>
      </c>
      <c r="H48" s="25" t="s">
        <v>69</v>
      </c>
      <c r="I48" s="27" t="s">
        <v>1</v>
      </c>
      <c r="J48" s="27" t="s">
        <v>13</v>
      </c>
      <c r="K48" s="27" t="s">
        <v>1</v>
      </c>
      <c r="L48" s="114">
        <v>93.35</v>
      </c>
      <c r="M48" s="114"/>
      <c r="N48" s="28">
        <v>93.83</v>
      </c>
      <c r="O48" s="25">
        <v>48</v>
      </c>
      <c r="P48" s="113">
        <f t="shared" si="0"/>
        <v>22324.914850675115</v>
      </c>
      <c r="Q48" s="113"/>
      <c r="R48" s="29">
        <f t="shared" si="4"/>
        <v>0.46510239272239823</v>
      </c>
      <c r="S48" s="26">
        <v>1212</v>
      </c>
      <c r="T48" s="115">
        <v>92.7</v>
      </c>
      <c r="U48" s="115"/>
      <c r="V48" s="25">
        <v>2013</v>
      </c>
      <c r="W48" s="116">
        <f t="shared" si="1"/>
        <v>30231.655526955488</v>
      </c>
      <c r="X48" s="116"/>
      <c r="Y48" s="117">
        <f t="shared" si="2"/>
        <v>64.999999999999147</v>
      </c>
      <c r="Z48" s="117"/>
    </row>
    <row r="49" spans="1:26">
      <c r="A49" s="1" t="s">
        <v>72</v>
      </c>
      <c r="B49" s="25">
        <v>39</v>
      </c>
      <c r="C49" s="113">
        <f t="shared" si="3"/>
        <v>774395.48388279276</v>
      </c>
      <c r="D49" s="113"/>
      <c r="E49" s="25">
        <v>2013</v>
      </c>
      <c r="F49" s="26">
        <v>1212</v>
      </c>
      <c r="G49" s="25" t="s">
        <v>53</v>
      </c>
      <c r="H49" s="25" t="s">
        <v>57</v>
      </c>
      <c r="I49" s="30" t="s">
        <v>3</v>
      </c>
      <c r="J49" s="30" t="s">
        <v>19</v>
      </c>
      <c r="K49" s="30" t="s">
        <v>1</v>
      </c>
      <c r="L49" s="114">
        <v>92.1</v>
      </c>
      <c r="M49" s="114"/>
      <c r="N49" s="28">
        <v>93.11</v>
      </c>
      <c r="O49" s="25">
        <v>101</v>
      </c>
      <c r="P49" s="113">
        <f t="shared" si="0"/>
        <v>23231.864516483784</v>
      </c>
      <c r="Q49" s="113"/>
      <c r="R49" s="29">
        <f t="shared" si="4"/>
        <v>0.23001846055924538</v>
      </c>
      <c r="S49" s="26">
        <v>1216</v>
      </c>
      <c r="T49" s="115">
        <v>92.33</v>
      </c>
      <c r="U49" s="115"/>
      <c r="V49" s="25">
        <v>2013</v>
      </c>
      <c r="W49" s="116">
        <f t="shared" si="1"/>
        <v>-5290.4245928627352</v>
      </c>
      <c r="X49" s="116"/>
      <c r="Y49" s="117">
        <f t="shared" si="2"/>
        <v>-101</v>
      </c>
      <c r="Z49" s="117"/>
    </row>
    <row r="50" spans="1:26" s="38" customFormat="1" ht="14.25" thickBot="1">
      <c r="A50" s="31">
        <f>SUM(W47:X50)</f>
        <v>129523.4573625612</v>
      </c>
      <c r="B50" s="32">
        <v>40</v>
      </c>
      <c r="C50" s="123">
        <f t="shared" si="3"/>
        <v>769105.05928993004</v>
      </c>
      <c r="D50" s="123"/>
      <c r="E50" s="32">
        <v>2013</v>
      </c>
      <c r="F50" s="33">
        <v>1219</v>
      </c>
      <c r="G50" s="32" t="s">
        <v>56</v>
      </c>
      <c r="H50" s="60" t="s">
        <v>73</v>
      </c>
      <c r="I50" s="44" t="s">
        <v>3</v>
      </c>
      <c r="J50" s="44" t="s">
        <v>3</v>
      </c>
      <c r="K50" s="44" t="s">
        <v>1</v>
      </c>
      <c r="L50" s="146">
        <v>92.16</v>
      </c>
      <c r="M50" s="146"/>
      <c r="N50" s="36">
        <v>91.86</v>
      </c>
      <c r="O50" s="32">
        <f>(L50-N50)*100</f>
        <v>29.999999999999716</v>
      </c>
      <c r="P50" s="123">
        <f t="shared" si="0"/>
        <v>23073.151778697902</v>
      </c>
      <c r="Q50" s="123"/>
      <c r="R50" s="37">
        <f t="shared" si="4"/>
        <v>0.76910505928993733</v>
      </c>
      <c r="S50" s="33">
        <v>102</v>
      </c>
      <c r="T50" s="126">
        <v>93.42</v>
      </c>
      <c r="U50" s="126"/>
      <c r="V50" s="32">
        <v>2014</v>
      </c>
      <c r="W50" s="127">
        <f t="shared" si="1"/>
        <v>96907.237470532491</v>
      </c>
      <c r="X50" s="127"/>
      <c r="Y50" s="128">
        <f t="shared" si="2"/>
        <v>126.00000000000051</v>
      </c>
      <c r="Z50" s="128"/>
    </row>
    <row r="51" spans="1:26" s="58" customFormat="1" ht="14.25" thickBot="1">
      <c r="A51" s="61">
        <f>W51</f>
        <v>14433.538279340908</v>
      </c>
      <c r="B51" s="53">
        <v>41</v>
      </c>
      <c r="C51" s="139">
        <f t="shared" si="3"/>
        <v>866012.29676046257</v>
      </c>
      <c r="D51" s="139"/>
      <c r="E51" s="53">
        <v>2014</v>
      </c>
      <c r="F51" s="54">
        <v>116</v>
      </c>
      <c r="G51" s="53" t="s">
        <v>53</v>
      </c>
      <c r="H51" s="53" t="s">
        <v>69</v>
      </c>
      <c r="I51" s="55" t="s">
        <v>3</v>
      </c>
      <c r="J51" s="55" t="s">
        <v>1</v>
      </c>
      <c r="K51" s="55" t="s">
        <v>1</v>
      </c>
      <c r="L51" s="147">
        <v>92.16</v>
      </c>
      <c r="M51" s="147"/>
      <c r="N51" s="56">
        <v>93.24</v>
      </c>
      <c r="O51" s="53">
        <v>108</v>
      </c>
      <c r="P51" s="139">
        <f t="shared" si="0"/>
        <v>25980.368902813876</v>
      </c>
      <c r="Q51" s="139"/>
      <c r="R51" s="57">
        <f t="shared" si="4"/>
        <v>0.24055897132235071</v>
      </c>
      <c r="S51" s="54">
        <v>120</v>
      </c>
      <c r="T51" s="148">
        <v>91.56</v>
      </c>
      <c r="U51" s="148"/>
      <c r="V51" s="53">
        <v>2014</v>
      </c>
      <c r="W51" s="144">
        <f t="shared" si="1"/>
        <v>14433.538279340908</v>
      </c>
      <c r="X51" s="144"/>
      <c r="Y51" s="145">
        <f t="shared" si="2"/>
        <v>59.999999999999432</v>
      </c>
      <c r="Z51" s="145"/>
    </row>
    <row r="52" spans="1:26">
      <c r="B52" s="39">
        <v>42</v>
      </c>
      <c r="C52" s="118">
        <f t="shared" si="3"/>
        <v>880445.83503980353</v>
      </c>
      <c r="D52" s="118"/>
      <c r="E52" s="39">
        <v>2014</v>
      </c>
      <c r="F52" s="40">
        <v>217</v>
      </c>
      <c r="G52" s="39" t="s">
        <v>56</v>
      </c>
      <c r="H52" s="39" t="s">
        <v>57</v>
      </c>
      <c r="I52" s="45" t="s">
        <v>3</v>
      </c>
      <c r="J52" s="45" t="s">
        <v>58</v>
      </c>
      <c r="K52" s="45" t="s">
        <v>58</v>
      </c>
      <c r="L52" s="119">
        <v>92.08</v>
      </c>
      <c r="M52" s="119"/>
      <c r="N52" s="42">
        <v>91.96</v>
      </c>
      <c r="O52" s="39">
        <f>(L52-N52)*100</f>
        <v>12.000000000000455</v>
      </c>
      <c r="P52" s="118">
        <f t="shared" si="0"/>
        <v>26413.375051194103</v>
      </c>
      <c r="Q52" s="118"/>
      <c r="R52" s="43">
        <f t="shared" si="4"/>
        <v>2.2011145875994251</v>
      </c>
      <c r="S52" s="40">
        <v>219</v>
      </c>
      <c r="T52" s="120">
        <v>92.32</v>
      </c>
      <c r="U52" s="120"/>
      <c r="V52" s="39">
        <v>2014</v>
      </c>
      <c r="W52" s="121">
        <f t="shared" si="1"/>
        <v>52826.750102385078</v>
      </c>
      <c r="X52" s="121"/>
      <c r="Y52" s="122">
        <f t="shared" si="2"/>
        <v>23.999999999999488</v>
      </c>
      <c r="Z52" s="122"/>
    </row>
    <row r="53" spans="1:26">
      <c r="A53" s="1" t="s">
        <v>60</v>
      </c>
      <c r="B53" s="25">
        <v>43</v>
      </c>
      <c r="C53" s="113">
        <f t="shared" si="3"/>
        <v>933272.58514218859</v>
      </c>
      <c r="D53" s="113"/>
      <c r="E53" s="25">
        <v>2014</v>
      </c>
      <c r="F53" s="26">
        <v>218</v>
      </c>
      <c r="G53" s="25" t="s">
        <v>53</v>
      </c>
      <c r="H53" s="25" t="s">
        <v>54</v>
      </c>
      <c r="I53" s="30" t="s">
        <v>3</v>
      </c>
      <c r="J53" s="30" t="s">
        <v>3</v>
      </c>
      <c r="K53" s="30" t="s">
        <v>19</v>
      </c>
      <c r="L53" s="114">
        <v>92.35</v>
      </c>
      <c r="M53" s="114"/>
      <c r="N53" s="28">
        <v>92.45</v>
      </c>
      <c r="O53" s="25">
        <v>10</v>
      </c>
      <c r="P53" s="113">
        <f t="shared" si="0"/>
        <v>27998.177554265658</v>
      </c>
      <c r="Q53" s="113"/>
      <c r="R53" s="29">
        <f t="shared" si="4"/>
        <v>2.7998177554265657</v>
      </c>
      <c r="S53" s="26">
        <v>219</v>
      </c>
      <c r="T53" s="115">
        <v>92.14</v>
      </c>
      <c r="U53" s="115"/>
      <c r="V53" s="25">
        <v>2014</v>
      </c>
      <c r="W53" s="116">
        <f t="shared" si="1"/>
        <v>58796.172863956133</v>
      </c>
      <c r="X53" s="116"/>
      <c r="Y53" s="117">
        <f t="shared" si="2"/>
        <v>20.999999999999375</v>
      </c>
      <c r="Z53" s="117"/>
    </row>
    <row r="54" spans="1:26" s="38" customFormat="1" ht="14.25" thickBot="1">
      <c r="A54" s="31">
        <f>SUM(W52:X54)</f>
        <v>144302.83499477906</v>
      </c>
      <c r="B54" s="32">
        <v>44</v>
      </c>
      <c r="C54" s="123">
        <f t="shared" si="3"/>
        <v>992068.75800614478</v>
      </c>
      <c r="D54" s="123"/>
      <c r="E54" s="32">
        <v>2014</v>
      </c>
      <c r="F54" s="33">
        <v>219</v>
      </c>
      <c r="G54" s="32" t="s">
        <v>53</v>
      </c>
      <c r="H54" s="32" t="s">
        <v>55</v>
      </c>
      <c r="I54" s="44" t="s">
        <v>13</v>
      </c>
      <c r="J54" s="44" t="s">
        <v>19</v>
      </c>
      <c r="K54" s="44" t="s">
        <v>58</v>
      </c>
      <c r="L54" s="146">
        <v>91.94</v>
      </c>
      <c r="M54" s="146"/>
      <c r="N54" s="36">
        <v>92.45</v>
      </c>
      <c r="O54" s="32">
        <v>51</v>
      </c>
      <c r="P54" s="123">
        <f t="shared" si="0"/>
        <v>29762.062740184341</v>
      </c>
      <c r="Q54" s="123"/>
      <c r="R54" s="37">
        <f t="shared" si="4"/>
        <v>0.58356985765067337</v>
      </c>
      <c r="S54" s="33">
        <v>220</v>
      </c>
      <c r="T54" s="126">
        <v>91.38</v>
      </c>
      <c r="U54" s="126"/>
      <c r="V54" s="32">
        <v>2014</v>
      </c>
      <c r="W54" s="127">
        <f t="shared" si="1"/>
        <v>32679.91202843784</v>
      </c>
      <c r="X54" s="127"/>
      <c r="Y54" s="128">
        <f t="shared" si="2"/>
        <v>56.000000000000227</v>
      </c>
      <c r="Z54" s="128"/>
    </row>
    <row r="55" spans="1:26" s="58" customFormat="1" ht="14.25" thickBot="1">
      <c r="A55" s="61">
        <f>W55</f>
        <v>164891.37690556547</v>
      </c>
      <c r="B55" s="53">
        <v>45</v>
      </c>
      <c r="C55" s="139">
        <f t="shared" si="3"/>
        <v>1024748.6700345826</v>
      </c>
      <c r="D55" s="139"/>
      <c r="E55" s="53">
        <v>2014</v>
      </c>
      <c r="F55" s="54">
        <v>324</v>
      </c>
      <c r="G55" s="53" t="s">
        <v>56</v>
      </c>
      <c r="H55" s="53" t="s">
        <v>69</v>
      </c>
      <c r="I55" s="62" t="s">
        <v>1</v>
      </c>
      <c r="J55" s="62" t="s">
        <v>1</v>
      </c>
      <c r="K55" s="62" t="s">
        <v>13</v>
      </c>
      <c r="L55" s="147">
        <v>93.41</v>
      </c>
      <c r="M55" s="147"/>
      <c r="N55" s="56">
        <v>92.97</v>
      </c>
      <c r="O55" s="53">
        <f>(L55-N55)*100</f>
        <v>43.999999999999773</v>
      </c>
      <c r="P55" s="139">
        <f t="shared" si="0"/>
        <v>30742.460101037475</v>
      </c>
      <c r="Q55" s="139"/>
      <c r="R55" s="57">
        <f t="shared" si="4"/>
        <v>0.69869227502358267</v>
      </c>
      <c r="S55" s="54">
        <v>402</v>
      </c>
      <c r="T55" s="148">
        <v>95.77</v>
      </c>
      <c r="U55" s="148"/>
      <c r="V55" s="53">
        <v>2014</v>
      </c>
      <c r="W55" s="144">
        <f t="shared" si="1"/>
        <v>164891.37690556547</v>
      </c>
      <c r="X55" s="144"/>
      <c r="Y55" s="145">
        <f t="shared" si="2"/>
        <v>235.99999999999994</v>
      </c>
      <c r="Z55" s="145"/>
    </row>
    <row r="56" spans="1:26" s="64" customFormat="1">
      <c r="A56" s="63"/>
      <c r="B56" s="39">
        <v>46</v>
      </c>
      <c r="C56" s="118">
        <f t="shared" si="3"/>
        <v>1189640.0469401481</v>
      </c>
      <c r="D56" s="118"/>
      <c r="E56" s="39">
        <v>2014</v>
      </c>
      <c r="F56" s="40">
        <v>404</v>
      </c>
      <c r="G56" s="39" t="s">
        <v>53</v>
      </c>
      <c r="H56" s="39" t="s">
        <v>54</v>
      </c>
      <c r="I56" s="45" t="s">
        <v>58</v>
      </c>
      <c r="J56" s="45" t="s">
        <v>1</v>
      </c>
      <c r="K56" s="45" t="s">
        <v>1</v>
      </c>
      <c r="L56" s="119">
        <v>95.84</v>
      </c>
      <c r="M56" s="119"/>
      <c r="N56" s="42">
        <v>96.07</v>
      </c>
      <c r="O56" s="39">
        <v>23</v>
      </c>
      <c r="P56" s="118">
        <f t="shared" si="0"/>
        <v>35689.201408204441</v>
      </c>
      <c r="Q56" s="118"/>
      <c r="R56" s="43">
        <f t="shared" si="4"/>
        <v>1.5517044090523671</v>
      </c>
      <c r="S56" s="40">
        <v>407</v>
      </c>
      <c r="T56" s="120">
        <v>95.9</v>
      </c>
      <c r="U56" s="120"/>
      <c r="V56" s="39">
        <v>2014</v>
      </c>
      <c r="W56" s="121">
        <f t="shared" si="1"/>
        <v>-9310.2264543145538</v>
      </c>
      <c r="X56" s="121"/>
      <c r="Y56" s="122">
        <f t="shared" si="2"/>
        <v>-23</v>
      </c>
      <c r="Z56" s="122"/>
    </row>
    <row r="57" spans="1:26">
      <c r="B57" s="25">
        <v>47</v>
      </c>
      <c r="C57" s="113">
        <f t="shared" si="3"/>
        <v>1180329.8204858336</v>
      </c>
      <c r="D57" s="113"/>
      <c r="E57" s="25">
        <v>2014</v>
      </c>
      <c r="F57" s="26">
        <v>407</v>
      </c>
      <c r="G57" s="25" t="s">
        <v>53</v>
      </c>
      <c r="H57" s="65" t="s">
        <v>55</v>
      </c>
      <c r="I57" s="30" t="s">
        <v>19</v>
      </c>
      <c r="J57" s="30" t="s">
        <v>1</v>
      </c>
      <c r="K57" s="30" t="s">
        <v>1</v>
      </c>
      <c r="L57" s="114">
        <v>95.56</v>
      </c>
      <c r="M57" s="114"/>
      <c r="N57" s="28">
        <v>95.96</v>
      </c>
      <c r="O57" s="25">
        <v>40</v>
      </c>
      <c r="P57" s="113">
        <f t="shared" si="0"/>
        <v>35409.894614575009</v>
      </c>
      <c r="Q57" s="113"/>
      <c r="R57" s="29">
        <f t="shared" si="4"/>
        <v>0.8852473653643752</v>
      </c>
      <c r="S57" s="26">
        <v>408</v>
      </c>
      <c r="T57" s="115">
        <v>95.58</v>
      </c>
      <c r="U57" s="115"/>
      <c r="V57" s="25">
        <v>2014</v>
      </c>
      <c r="W57" s="116">
        <f t="shared" si="1"/>
        <v>-1770.4947307283981</v>
      </c>
      <c r="X57" s="116"/>
      <c r="Y57" s="117">
        <f t="shared" si="2"/>
        <v>-40</v>
      </c>
      <c r="Z57" s="117"/>
    </row>
    <row r="58" spans="1:26">
      <c r="A58" s="1" t="s">
        <v>62</v>
      </c>
      <c r="B58" s="25">
        <v>48</v>
      </c>
      <c r="C58" s="113">
        <f t="shared" si="3"/>
        <v>1178559.3257551051</v>
      </c>
      <c r="D58" s="113"/>
      <c r="E58" s="25">
        <v>2014</v>
      </c>
      <c r="F58" s="26">
        <v>425</v>
      </c>
      <c r="G58" s="25" t="s">
        <v>53</v>
      </c>
      <c r="H58" s="25" t="s">
        <v>57</v>
      </c>
      <c r="I58" s="30" t="s">
        <v>3</v>
      </c>
      <c r="J58" s="30" t="s">
        <v>13</v>
      </c>
      <c r="K58" s="30" t="s">
        <v>1</v>
      </c>
      <c r="L58" s="114">
        <v>94.67</v>
      </c>
      <c r="M58" s="114"/>
      <c r="N58" s="28">
        <v>94.87</v>
      </c>
      <c r="O58" s="25">
        <v>20</v>
      </c>
      <c r="P58" s="113">
        <f t="shared" si="0"/>
        <v>35356.77977265315</v>
      </c>
      <c r="Q58" s="113"/>
      <c r="R58" s="29">
        <f t="shared" si="4"/>
        <v>1.7678389886326575</v>
      </c>
      <c r="S58" s="26">
        <v>425</v>
      </c>
      <c r="T58" s="115">
        <v>94.87</v>
      </c>
      <c r="U58" s="115"/>
      <c r="V58" s="25">
        <v>2014</v>
      </c>
      <c r="W58" s="116">
        <f t="shared" si="1"/>
        <v>-35356.779772653652</v>
      </c>
      <c r="X58" s="116"/>
      <c r="Y58" s="117">
        <f t="shared" si="2"/>
        <v>-20</v>
      </c>
      <c r="Z58" s="117"/>
    </row>
    <row r="59" spans="1:26" s="38" customFormat="1" ht="14.25" thickBot="1">
      <c r="A59" s="31">
        <f>SUM(W56:X59)</f>
        <v>-68907.344102870338</v>
      </c>
      <c r="B59" s="32">
        <v>49</v>
      </c>
      <c r="C59" s="123">
        <f t="shared" si="3"/>
        <v>1143202.5459824514</v>
      </c>
      <c r="D59" s="123"/>
      <c r="E59" s="32">
        <v>2014</v>
      </c>
      <c r="F59" s="33">
        <v>428</v>
      </c>
      <c r="G59" s="32" t="s">
        <v>53</v>
      </c>
      <c r="H59" s="32" t="s">
        <v>57</v>
      </c>
      <c r="I59" s="44" t="s">
        <v>19</v>
      </c>
      <c r="J59" s="44" t="s">
        <v>19</v>
      </c>
      <c r="K59" s="44" t="s">
        <v>13</v>
      </c>
      <c r="L59" s="146">
        <v>94.71</v>
      </c>
      <c r="M59" s="146"/>
      <c r="N59" s="36">
        <v>95</v>
      </c>
      <c r="O59" s="32">
        <v>29</v>
      </c>
      <c r="P59" s="123">
        <f t="shared" si="0"/>
        <v>34296.076379473539</v>
      </c>
      <c r="Q59" s="123"/>
      <c r="R59" s="37">
        <f t="shared" si="4"/>
        <v>1.1826233234301222</v>
      </c>
      <c r="S59" s="33">
        <v>429</v>
      </c>
      <c r="T59" s="126">
        <v>94.9</v>
      </c>
      <c r="U59" s="126"/>
      <c r="V59" s="32">
        <v>2014</v>
      </c>
      <c r="W59" s="127">
        <f t="shared" si="1"/>
        <v>-22469.843145173734</v>
      </c>
      <c r="X59" s="127"/>
      <c r="Y59" s="128">
        <f t="shared" si="2"/>
        <v>-29</v>
      </c>
      <c r="Z59" s="128"/>
    </row>
    <row r="60" spans="1:26">
      <c r="B60" s="39">
        <v>50</v>
      </c>
      <c r="C60" s="118">
        <f t="shared" si="3"/>
        <v>1120732.7028372777</v>
      </c>
      <c r="D60" s="118"/>
      <c r="E60" s="39">
        <v>2014</v>
      </c>
      <c r="F60" s="40">
        <v>505</v>
      </c>
      <c r="G60" s="39" t="s">
        <v>53</v>
      </c>
      <c r="H60" s="39" t="s">
        <v>57</v>
      </c>
      <c r="I60" s="45" t="s">
        <v>3</v>
      </c>
      <c r="J60" s="45" t="s">
        <v>3</v>
      </c>
      <c r="K60" s="45" t="s">
        <v>1</v>
      </c>
      <c r="L60" s="119">
        <v>94.34</v>
      </c>
      <c r="M60" s="119"/>
      <c r="N60" s="42">
        <v>94.51</v>
      </c>
      <c r="O60" s="39">
        <v>17</v>
      </c>
      <c r="P60" s="118">
        <f t="shared" si="0"/>
        <v>33621.981085118328</v>
      </c>
      <c r="Q60" s="118"/>
      <c r="R60" s="43">
        <f t="shared" si="4"/>
        <v>1.9777635932422546</v>
      </c>
      <c r="S60" s="40">
        <v>505</v>
      </c>
      <c r="T60" s="120">
        <v>94.51</v>
      </c>
      <c r="U60" s="120"/>
      <c r="V60" s="39">
        <v>2014</v>
      </c>
      <c r="W60" s="121">
        <f t="shared" si="1"/>
        <v>-33621.981085118663</v>
      </c>
      <c r="X60" s="121"/>
      <c r="Y60" s="122">
        <f t="shared" si="2"/>
        <v>-17</v>
      </c>
      <c r="Z60" s="122"/>
    </row>
    <row r="61" spans="1:26">
      <c r="B61" s="25">
        <v>51</v>
      </c>
      <c r="C61" s="113">
        <f t="shared" si="3"/>
        <v>1087110.7217521591</v>
      </c>
      <c r="D61" s="113"/>
      <c r="E61" s="25">
        <v>2014</v>
      </c>
      <c r="F61" s="26">
        <v>509</v>
      </c>
      <c r="G61" s="25" t="s">
        <v>56</v>
      </c>
      <c r="H61" s="25" t="s">
        <v>57</v>
      </c>
      <c r="I61" s="30" t="s">
        <v>1</v>
      </c>
      <c r="J61" s="30" t="s">
        <v>3</v>
      </c>
      <c r="K61" s="30" t="s">
        <v>1</v>
      </c>
      <c r="L61" s="114">
        <v>95.36</v>
      </c>
      <c r="M61" s="114"/>
      <c r="N61" s="28">
        <v>95.09</v>
      </c>
      <c r="O61" s="25">
        <f>(L61-N61)*100</f>
        <v>26.999999999999602</v>
      </c>
      <c r="P61" s="113">
        <f t="shared" si="0"/>
        <v>32613.321652564769</v>
      </c>
      <c r="Q61" s="113"/>
      <c r="R61" s="29">
        <f t="shared" si="4"/>
        <v>1.2079008019468611</v>
      </c>
      <c r="S61" s="26">
        <v>509</v>
      </c>
      <c r="T61" s="115">
        <v>95.18</v>
      </c>
      <c r="U61" s="115"/>
      <c r="V61" s="25">
        <v>2014</v>
      </c>
      <c r="W61" s="116">
        <f t="shared" si="1"/>
        <v>-21742.214435042606</v>
      </c>
      <c r="X61" s="116"/>
      <c r="Y61" s="117">
        <f t="shared" si="2"/>
        <v>-26.999999999999602</v>
      </c>
      <c r="Z61" s="117"/>
    </row>
    <row r="62" spans="1:26">
      <c r="B62" s="25">
        <v>52</v>
      </c>
      <c r="C62" s="113">
        <f t="shared" si="3"/>
        <v>1065368.5073171165</v>
      </c>
      <c r="D62" s="113"/>
      <c r="E62" s="25">
        <v>2014</v>
      </c>
      <c r="F62" s="26">
        <v>512</v>
      </c>
      <c r="G62" s="25" t="s">
        <v>56</v>
      </c>
      <c r="H62" s="25" t="s">
        <v>57</v>
      </c>
      <c r="I62" s="30" t="s">
        <v>1</v>
      </c>
      <c r="J62" s="30" t="s">
        <v>19</v>
      </c>
      <c r="K62" s="30" t="s">
        <v>1</v>
      </c>
      <c r="L62" s="114">
        <v>95.48</v>
      </c>
      <c r="M62" s="114"/>
      <c r="N62" s="28">
        <v>95.22</v>
      </c>
      <c r="O62" s="25">
        <f>(L62-N62)*100</f>
        <v>26.000000000000512</v>
      </c>
      <c r="P62" s="113">
        <f t="shared" si="0"/>
        <v>31961.055219513495</v>
      </c>
      <c r="Q62" s="113"/>
      <c r="R62" s="29">
        <f t="shared" si="4"/>
        <v>1.2292713545966487</v>
      </c>
      <c r="S62" s="26">
        <v>513</v>
      </c>
      <c r="T62" s="115">
        <v>95.56</v>
      </c>
      <c r="U62" s="115"/>
      <c r="V62" s="25">
        <v>2014</v>
      </c>
      <c r="W62" s="116">
        <f t="shared" si="1"/>
        <v>9834.1708367729807</v>
      </c>
      <c r="X62" s="116"/>
      <c r="Y62" s="117">
        <f t="shared" si="2"/>
        <v>7.9999999999998295</v>
      </c>
      <c r="Z62" s="117"/>
    </row>
    <row r="63" spans="1:26">
      <c r="A63" s="1" t="s">
        <v>63</v>
      </c>
      <c r="B63" s="25">
        <v>53</v>
      </c>
      <c r="C63" s="113">
        <f t="shared" si="3"/>
        <v>1075202.6781538895</v>
      </c>
      <c r="D63" s="113"/>
      <c r="E63" s="25">
        <v>2014</v>
      </c>
      <c r="F63" s="26">
        <v>519</v>
      </c>
      <c r="G63" s="25" t="s">
        <v>53</v>
      </c>
      <c r="H63" s="25" t="s">
        <v>57</v>
      </c>
      <c r="I63" s="30" t="s">
        <v>3</v>
      </c>
      <c r="J63" s="30" t="s">
        <v>19</v>
      </c>
      <c r="K63" s="30" t="s">
        <v>13</v>
      </c>
      <c r="L63" s="114">
        <v>94.84</v>
      </c>
      <c r="M63" s="114"/>
      <c r="N63" s="28">
        <v>95.12</v>
      </c>
      <c r="O63" s="25">
        <v>28</v>
      </c>
      <c r="P63" s="113">
        <f t="shared" si="0"/>
        <v>32256.080344616683</v>
      </c>
      <c r="Q63" s="113"/>
      <c r="R63" s="29">
        <f t="shared" si="4"/>
        <v>1.1520028694505959</v>
      </c>
      <c r="S63" s="26">
        <v>521</v>
      </c>
      <c r="T63" s="115">
        <v>93.51</v>
      </c>
      <c r="U63" s="115"/>
      <c r="V63" s="25">
        <v>2014</v>
      </c>
      <c r="W63" s="116">
        <f t="shared" si="1"/>
        <v>153216.38163692906</v>
      </c>
      <c r="X63" s="116"/>
      <c r="Y63" s="117">
        <f t="shared" si="2"/>
        <v>132.99999999999983</v>
      </c>
      <c r="Z63" s="117"/>
    </row>
    <row r="64" spans="1:26" s="38" customFormat="1" ht="14.25" thickBot="1">
      <c r="A64" s="31">
        <f>SUM(W60:X64)</f>
        <v>115258.80321252478</v>
      </c>
      <c r="B64" s="32">
        <v>54</v>
      </c>
      <c r="C64" s="123">
        <f t="shared" si="3"/>
        <v>1228419.0597908185</v>
      </c>
      <c r="D64" s="123"/>
      <c r="E64" s="32">
        <v>2014</v>
      </c>
      <c r="F64" s="33">
        <v>529</v>
      </c>
      <c r="G64" s="32" t="s">
        <v>56</v>
      </c>
      <c r="H64" s="32" t="s">
        <v>57</v>
      </c>
      <c r="I64" s="44" t="s">
        <v>1</v>
      </c>
      <c r="J64" s="44" t="s">
        <v>3</v>
      </c>
      <c r="K64" s="44" t="s">
        <v>13</v>
      </c>
      <c r="L64" s="124">
        <v>94.4</v>
      </c>
      <c r="M64" s="125"/>
      <c r="N64" s="36">
        <v>93.67</v>
      </c>
      <c r="O64" s="32">
        <f>(L64-N64)*100</f>
        <v>73.000000000000398</v>
      </c>
      <c r="P64" s="123">
        <f t="shared" si="0"/>
        <v>36852.57179372455</v>
      </c>
      <c r="Q64" s="123"/>
      <c r="R64" s="37">
        <f t="shared" si="4"/>
        <v>0.50482975059896373</v>
      </c>
      <c r="S64" s="33">
        <v>530</v>
      </c>
      <c r="T64" s="126">
        <v>94.55</v>
      </c>
      <c r="U64" s="126"/>
      <c r="V64" s="32">
        <v>2014</v>
      </c>
      <c r="W64" s="127">
        <f t="shared" si="1"/>
        <v>7572.446258984025</v>
      </c>
      <c r="X64" s="127"/>
      <c r="Y64" s="128">
        <f t="shared" si="2"/>
        <v>14.999999999999147</v>
      </c>
      <c r="Z64" s="128"/>
    </row>
    <row r="65" spans="1:26">
      <c r="B65" s="39">
        <v>55</v>
      </c>
      <c r="C65" s="118">
        <f t="shared" si="3"/>
        <v>1235991.5060498025</v>
      </c>
      <c r="D65" s="118"/>
      <c r="E65" s="39">
        <v>2014</v>
      </c>
      <c r="F65" s="40">
        <v>612</v>
      </c>
      <c r="G65" s="39" t="s">
        <v>53</v>
      </c>
      <c r="H65" s="39" t="s">
        <v>54</v>
      </c>
      <c r="I65" s="45" t="s">
        <v>3</v>
      </c>
      <c r="J65" s="45" t="s">
        <v>1</v>
      </c>
      <c r="K65" s="45" t="s">
        <v>13</v>
      </c>
      <c r="L65" s="131">
        <v>95.64</v>
      </c>
      <c r="M65" s="132"/>
      <c r="N65" s="42">
        <v>95.95</v>
      </c>
      <c r="O65" s="39">
        <v>31</v>
      </c>
      <c r="P65" s="118">
        <f t="shared" si="0"/>
        <v>37079.745181494072</v>
      </c>
      <c r="Q65" s="118"/>
      <c r="R65" s="43">
        <f t="shared" si="4"/>
        <v>1.1961208123062603</v>
      </c>
      <c r="S65" s="40">
        <v>612</v>
      </c>
      <c r="T65" s="120">
        <v>95.75</v>
      </c>
      <c r="U65" s="120"/>
      <c r="V65" s="39">
        <v>2014</v>
      </c>
      <c r="W65" s="121">
        <f t="shared" si="1"/>
        <v>-13157.328935368794</v>
      </c>
      <c r="X65" s="121"/>
      <c r="Y65" s="122">
        <f t="shared" si="2"/>
        <v>-31</v>
      </c>
      <c r="Z65" s="122"/>
    </row>
    <row r="66" spans="1:26">
      <c r="B66" s="25">
        <v>56</v>
      </c>
      <c r="C66" s="113">
        <f t="shared" si="3"/>
        <v>1222834.1771144338</v>
      </c>
      <c r="D66" s="113"/>
      <c r="E66" s="25">
        <v>2014</v>
      </c>
      <c r="F66" s="26">
        <v>612</v>
      </c>
      <c r="G66" s="25" t="s">
        <v>56</v>
      </c>
      <c r="H66" s="25" t="s">
        <v>74</v>
      </c>
      <c r="I66" s="30" t="s">
        <v>3</v>
      </c>
      <c r="J66" s="30" t="s">
        <v>1</v>
      </c>
      <c r="K66" s="30" t="s">
        <v>13</v>
      </c>
      <c r="L66" s="129">
        <v>95.77</v>
      </c>
      <c r="M66" s="130"/>
      <c r="N66" s="28">
        <v>95.39</v>
      </c>
      <c r="O66" s="25">
        <f>(L66-N66)*100</f>
        <v>37.999999999999545</v>
      </c>
      <c r="P66" s="113">
        <f t="shared" si="0"/>
        <v>36685.025313433012</v>
      </c>
      <c r="Q66" s="113"/>
      <c r="R66" s="29">
        <f t="shared" si="4"/>
        <v>0.96539540298509086</v>
      </c>
      <c r="S66" s="26">
        <v>612</v>
      </c>
      <c r="T66" s="115">
        <v>95.86</v>
      </c>
      <c r="U66" s="115"/>
      <c r="V66" s="25">
        <v>2014</v>
      </c>
      <c r="W66" s="116">
        <f t="shared" si="1"/>
        <v>8688.5586268661464</v>
      </c>
      <c r="X66" s="116"/>
      <c r="Y66" s="117">
        <f t="shared" si="2"/>
        <v>9.0000000000003411</v>
      </c>
      <c r="Z66" s="117"/>
    </row>
    <row r="67" spans="1:26" s="64" customFormat="1">
      <c r="A67" s="63"/>
      <c r="B67" s="25">
        <v>57</v>
      </c>
      <c r="C67" s="113">
        <f t="shared" si="3"/>
        <v>1231522.7357413</v>
      </c>
      <c r="D67" s="113"/>
      <c r="E67" s="25">
        <v>2014</v>
      </c>
      <c r="F67" s="26">
        <v>612</v>
      </c>
      <c r="G67" s="25" t="s">
        <v>53</v>
      </c>
      <c r="H67" s="25" t="s">
        <v>74</v>
      </c>
      <c r="I67" s="30" t="s">
        <v>1</v>
      </c>
      <c r="J67" s="30" t="s">
        <v>1</v>
      </c>
      <c r="K67" s="30" t="s">
        <v>13</v>
      </c>
      <c r="L67" s="129">
        <v>95.85</v>
      </c>
      <c r="M67" s="130"/>
      <c r="N67" s="28">
        <v>96.05</v>
      </c>
      <c r="O67" s="25">
        <v>20</v>
      </c>
      <c r="P67" s="113">
        <f t="shared" si="0"/>
        <v>36945.682072238997</v>
      </c>
      <c r="Q67" s="113"/>
      <c r="R67" s="29">
        <f t="shared" si="4"/>
        <v>1.8472841036119498</v>
      </c>
      <c r="S67" s="26">
        <v>612</v>
      </c>
      <c r="T67" s="115">
        <v>95.94</v>
      </c>
      <c r="U67" s="115"/>
      <c r="V67" s="25">
        <v>2014</v>
      </c>
      <c r="W67" s="116">
        <f t="shared" si="1"/>
        <v>-16625.556932508178</v>
      </c>
      <c r="X67" s="116"/>
      <c r="Y67" s="117">
        <f t="shared" si="2"/>
        <v>-20</v>
      </c>
      <c r="Z67" s="117"/>
    </row>
    <row r="68" spans="1:26">
      <c r="A68" s="1" t="s">
        <v>64</v>
      </c>
      <c r="B68" s="25">
        <v>58</v>
      </c>
      <c r="C68" s="113">
        <f t="shared" si="3"/>
        <v>1214897.1788087918</v>
      </c>
      <c r="D68" s="113"/>
      <c r="E68" s="25">
        <v>2014</v>
      </c>
      <c r="F68" s="26">
        <v>613</v>
      </c>
      <c r="G68" s="25" t="s">
        <v>53</v>
      </c>
      <c r="H68" s="25" t="s">
        <v>55</v>
      </c>
      <c r="I68" s="30" t="s">
        <v>5</v>
      </c>
      <c r="J68" s="30" t="s">
        <v>1</v>
      </c>
      <c r="K68" s="30" t="s">
        <v>1</v>
      </c>
      <c r="L68" s="129">
        <v>95.63</v>
      </c>
      <c r="M68" s="130"/>
      <c r="N68" s="28">
        <v>95.92</v>
      </c>
      <c r="O68" s="25">
        <v>29</v>
      </c>
      <c r="P68" s="113">
        <f t="shared" si="0"/>
        <v>36446.915364263754</v>
      </c>
      <c r="Q68" s="113"/>
      <c r="R68" s="29">
        <f t="shared" si="4"/>
        <v>1.2567901849746121</v>
      </c>
      <c r="S68" s="26">
        <v>617</v>
      </c>
      <c r="T68" s="137">
        <v>95.43</v>
      </c>
      <c r="U68" s="138"/>
      <c r="V68" s="25">
        <v>2014</v>
      </c>
      <c r="W68" s="116">
        <f t="shared" si="1"/>
        <v>25135.803699490818</v>
      </c>
      <c r="X68" s="116"/>
      <c r="Y68" s="117">
        <f t="shared" si="2"/>
        <v>19.999999999998863</v>
      </c>
      <c r="Z68" s="117"/>
    </row>
    <row r="69" spans="1:26" s="38" customFormat="1" ht="14.25" thickBot="1">
      <c r="A69" s="31">
        <f>SUM(W65:X69)</f>
        <v>-10266.596416615263</v>
      </c>
      <c r="B69" s="32">
        <v>59</v>
      </c>
      <c r="C69" s="123">
        <f t="shared" si="3"/>
        <v>1240032.9825082826</v>
      </c>
      <c r="D69" s="123"/>
      <c r="E69" s="32">
        <v>2014</v>
      </c>
      <c r="F69" s="33">
        <v>617</v>
      </c>
      <c r="G69" s="32" t="s">
        <v>56</v>
      </c>
      <c r="H69" s="32" t="s">
        <v>74</v>
      </c>
      <c r="I69" s="44" t="s">
        <v>3</v>
      </c>
      <c r="J69" s="44" t="s">
        <v>1</v>
      </c>
      <c r="K69" s="44" t="s">
        <v>1</v>
      </c>
      <c r="L69" s="124">
        <v>95.44</v>
      </c>
      <c r="M69" s="125"/>
      <c r="N69" s="36">
        <v>95.18</v>
      </c>
      <c r="O69" s="32">
        <f>(L69-N69)*100</f>
        <v>25.999999999999091</v>
      </c>
      <c r="P69" s="123">
        <f t="shared" si="0"/>
        <v>37200.989475248476</v>
      </c>
      <c r="Q69" s="123"/>
      <c r="R69" s="37">
        <f t="shared" si="4"/>
        <v>1.4308072875096067</v>
      </c>
      <c r="S69" s="33">
        <v>618</v>
      </c>
      <c r="T69" s="135">
        <v>95.34</v>
      </c>
      <c r="U69" s="136"/>
      <c r="V69" s="32">
        <v>2014</v>
      </c>
      <c r="W69" s="127">
        <f t="shared" si="1"/>
        <v>-14308.072875095255</v>
      </c>
      <c r="X69" s="127"/>
      <c r="Y69" s="128">
        <f t="shared" si="2"/>
        <v>-25.999999999999091</v>
      </c>
      <c r="Z69" s="128"/>
    </row>
    <row r="70" spans="1:26">
      <c r="B70" s="39">
        <v>60</v>
      </c>
      <c r="C70" s="118">
        <f t="shared" si="3"/>
        <v>1225724.9096331873</v>
      </c>
      <c r="D70" s="118"/>
      <c r="E70" s="39">
        <v>2014</v>
      </c>
      <c r="F70" s="40">
        <v>710</v>
      </c>
      <c r="G70" s="39" t="s">
        <v>53</v>
      </c>
      <c r="H70" s="39" t="s">
        <v>57</v>
      </c>
      <c r="I70" s="45" t="s">
        <v>58</v>
      </c>
      <c r="J70" s="45" t="s">
        <v>19</v>
      </c>
      <c r="K70" s="45" t="s">
        <v>1</v>
      </c>
      <c r="L70" s="131">
        <v>95.38</v>
      </c>
      <c r="M70" s="132"/>
      <c r="N70" s="42">
        <v>95.95</v>
      </c>
      <c r="O70" s="39">
        <v>57</v>
      </c>
      <c r="P70" s="118">
        <f t="shared" si="0"/>
        <v>36771.747288995619</v>
      </c>
      <c r="Q70" s="118"/>
      <c r="R70" s="43">
        <f t="shared" si="4"/>
        <v>0.64511837349115131</v>
      </c>
      <c r="S70" s="40">
        <v>711</v>
      </c>
      <c r="T70" s="133">
        <v>95.16</v>
      </c>
      <c r="U70" s="134"/>
      <c r="V70" s="39">
        <v>2014</v>
      </c>
      <c r="W70" s="121">
        <f t="shared" si="1"/>
        <v>14192.604216805255</v>
      </c>
      <c r="X70" s="121"/>
      <c r="Y70" s="122">
        <f t="shared" si="2"/>
        <v>21.999999999999886</v>
      </c>
      <c r="Z70" s="122"/>
    </row>
    <row r="71" spans="1:26">
      <c r="B71" s="25">
        <v>61</v>
      </c>
      <c r="C71" s="113">
        <f t="shared" si="3"/>
        <v>1239917.5138499925</v>
      </c>
      <c r="D71" s="113"/>
      <c r="E71" s="25">
        <v>2014</v>
      </c>
      <c r="F71" s="26">
        <v>715</v>
      </c>
      <c r="G71" s="25" t="s">
        <v>53</v>
      </c>
      <c r="H71" s="25" t="s">
        <v>57</v>
      </c>
      <c r="I71" s="30" t="s">
        <v>3</v>
      </c>
      <c r="J71" s="30" t="s">
        <v>3</v>
      </c>
      <c r="K71" s="30" t="s">
        <v>1</v>
      </c>
      <c r="L71" s="129">
        <v>95.07</v>
      </c>
      <c r="M71" s="130"/>
      <c r="N71" s="28">
        <v>95.42</v>
      </c>
      <c r="O71" s="25">
        <v>35</v>
      </c>
      <c r="P71" s="113">
        <f t="shared" si="0"/>
        <v>37197.525415499775</v>
      </c>
      <c r="Q71" s="113"/>
      <c r="R71" s="29">
        <f t="shared" si="4"/>
        <v>1.0627864404428509</v>
      </c>
      <c r="S71" s="26">
        <v>718</v>
      </c>
      <c r="T71" s="137">
        <v>94.6</v>
      </c>
      <c r="U71" s="138"/>
      <c r="V71" s="25">
        <v>2014</v>
      </c>
      <c r="W71" s="116">
        <f t="shared" si="1"/>
        <v>49950.96270081387</v>
      </c>
      <c r="X71" s="116"/>
      <c r="Y71" s="117">
        <f t="shared" si="2"/>
        <v>46.999999999999886</v>
      </c>
      <c r="Z71" s="117"/>
    </row>
    <row r="72" spans="1:26">
      <c r="B72" s="25">
        <v>62</v>
      </c>
      <c r="C72" s="113">
        <f t="shared" si="3"/>
        <v>1289868.4765508063</v>
      </c>
      <c r="D72" s="113"/>
      <c r="E72" s="25">
        <v>2014</v>
      </c>
      <c r="F72" s="26">
        <v>718</v>
      </c>
      <c r="G72" s="25" t="s">
        <v>56</v>
      </c>
      <c r="H72" s="25" t="s">
        <v>74</v>
      </c>
      <c r="I72" s="30" t="s">
        <v>3</v>
      </c>
      <c r="J72" s="30" t="s">
        <v>3</v>
      </c>
      <c r="K72" s="30" t="s">
        <v>1</v>
      </c>
      <c r="L72" s="129">
        <v>94.61</v>
      </c>
      <c r="M72" s="130"/>
      <c r="N72" s="28">
        <v>94.37</v>
      </c>
      <c r="O72" s="25">
        <f>(L72-N72)*100</f>
        <v>23.999999999999488</v>
      </c>
      <c r="P72" s="113">
        <f t="shared" si="0"/>
        <v>38696.054296524191</v>
      </c>
      <c r="Q72" s="113"/>
      <c r="R72" s="29">
        <f t="shared" si="4"/>
        <v>1.6123355956885423</v>
      </c>
      <c r="S72" s="26">
        <v>721</v>
      </c>
      <c r="T72" s="137">
        <v>94.96</v>
      </c>
      <c r="U72" s="138"/>
      <c r="V72" s="25">
        <v>2014</v>
      </c>
      <c r="W72" s="116">
        <f t="shared" si="1"/>
        <v>56431.745849098072</v>
      </c>
      <c r="X72" s="116"/>
      <c r="Y72" s="117">
        <f t="shared" si="2"/>
        <v>34.999999999999432</v>
      </c>
      <c r="Z72" s="117"/>
    </row>
    <row r="73" spans="1:26">
      <c r="B73" s="25">
        <v>63</v>
      </c>
      <c r="C73" s="113">
        <f t="shared" si="3"/>
        <v>1346300.2223999044</v>
      </c>
      <c r="D73" s="113"/>
      <c r="E73" s="25">
        <v>2014</v>
      </c>
      <c r="F73" s="26">
        <v>723</v>
      </c>
      <c r="G73" s="25" t="s">
        <v>56</v>
      </c>
      <c r="H73" s="25" t="s">
        <v>57</v>
      </c>
      <c r="I73" s="30" t="s">
        <v>1</v>
      </c>
      <c r="J73" s="30" t="s">
        <v>3</v>
      </c>
      <c r="K73" s="30" t="s">
        <v>1</v>
      </c>
      <c r="L73" s="129">
        <v>95.7</v>
      </c>
      <c r="M73" s="130"/>
      <c r="N73" s="28">
        <v>95.2</v>
      </c>
      <c r="O73" s="25">
        <f>(L73-N73)*100</f>
        <v>50</v>
      </c>
      <c r="P73" s="113">
        <f t="shared" si="0"/>
        <v>40389.006671997129</v>
      </c>
      <c r="Q73" s="113"/>
      <c r="R73" s="29">
        <f t="shared" si="4"/>
        <v>0.80778013343994259</v>
      </c>
      <c r="S73" s="26">
        <v>724</v>
      </c>
      <c r="T73" s="137">
        <v>95.79</v>
      </c>
      <c r="U73" s="138"/>
      <c r="V73" s="25">
        <v>2014</v>
      </c>
      <c r="W73" s="116">
        <f t="shared" si="1"/>
        <v>7270.021200959759</v>
      </c>
      <c r="X73" s="116"/>
      <c r="Y73" s="117">
        <f t="shared" si="2"/>
        <v>9.0000000000003411</v>
      </c>
      <c r="Z73" s="117"/>
    </row>
    <row r="74" spans="1:26">
      <c r="A74" s="1" t="s">
        <v>75</v>
      </c>
      <c r="B74" s="25">
        <v>64</v>
      </c>
      <c r="C74" s="113">
        <f t="shared" si="3"/>
        <v>1353570.2436008642</v>
      </c>
      <c r="D74" s="113"/>
      <c r="E74" s="25">
        <v>2014</v>
      </c>
      <c r="F74" s="26">
        <v>730</v>
      </c>
      <c r="G74" s="25" t="s">
        <v>56</v>
      </c>
      <c r="H74" s="25" t="s">
        <v>57</v>
      </c>
      <c r="I74" s="30" t="s">
        <v>58</v>
      </c>
      <c r="J74" s="30" t="s">
        <v>19</v>
      </c>
      <c r="K74" s="30" t="s">
        <v>1</v>
      </c>
      <c r="L74" s="129">
        <v>95.87</v>
      </c>
      <c r="M74" s="130"/>
      <c r="N74" s="28">
        <v>95.69</v>
      </c>
      <c r="O74" s="25">
        <f>(L74-N74)*100</f>
        <v>18.000000000000682</v>
      </c>
      <c r="P74" s="113">
        <f t="shared" si="0"/>
        <v>40607.107308025923</v>
      </c>
      <c r="Q74" s="113"/>
      <c r="R74" s="29">
        <f t="shared" si="4"/>
        <v>2.2559504060013547</v>
      </c>
      <c r="S74" s="26">
        <v>730</v>
      </c>
      <c r="T74" s="137">
        <v>95.89</v>
      </c>
      <c r="U74" s="138"/>
      <c r="V74" s="25">
        <v>2014</v>
      </c>
      <c r="W74" s="116">
        <f t="shared" si="1"/>
        <v>4511.9008120018116</v>
      </c>
      <c r="X74" s="116"/>
      <c r="Y74" s="117">
        <f t="shared" si="2"/>
        <v>1.9999999999996021</v>
      </c>
      <c r="Z74" s="117"/>
    </row>
    <row r="75" spans="1:26" s="38" customFormat="1" ht="14.25" thickBot="1">
      <c r="A75" s="31">
        <f>SUM(W70:X75)</f>
        <v>142542.85086277503</v>
      </c>
      <c r="B75" s="32">
        <v>65</v>
      </c>
      <c r="C75" s="123">
        <f t="shared" si="3"/>
        <v>1358082.1444128661</v>
      </c>
      <c r="D75" s="123"/>
      <c r="E75" s="32">
        <v>2014</v>
      </c>
      <c r="F75" s="33">
        <v>730</v>
      </c>
      <c r="G75" s="32" t="s">
        <v>53</v>
      </c>
      <c r="H75" s="32" t="s">
        <v>74</v>
      </c>
      <c r="I75" s="44" t="s">
        <v>58</v>
      </c>
      <c r="J75" s="44" t="s">
        <v>58</v>
      </c>
      <c r="K75" s="44" t="s">
        <v>1</v>
      </c>
      <c r="L75" s="124">
        <v>95.78</v>
      </c>
      <c r="M75" s="125"/>
      <c r="N75" s="36">
        <v>96.1</v>
      </c>
      <c r="O75" s="32">
        <v>32</v>
      </c>
      <c r="P75" s="123">
        <f t="shared" ref="P75:P110" si="5">IF(F75="","",C75*0.03)</f>
        <v>40742.464332385978</v>
      </c>
      <c r="Q75" s="123"/>
      <c r="R75" s="37">
        <f t="shared" si="4"/>
        <v>1.2732020103870618</v>
      </c>
      <c r="S75" s="33">
        <v>804</v>
      </c>
      <c r="T75" s="135">
        <v>95.7</v>
      </c>
      <c r="U75" s="136"/>
      <c r="V75" s="32">
        <v>2014</v>
      </c>
      <c r="W75" s="127">
        <f t="shared" ref="W75:W110" si="6">IF(S75="","",(IF(G75="売",L75-T75,T75-L75))*R75*100000)</f>
        <v>10185.616083096278</v>
      </c>
      <c r="X75" s="127"/>
      <c r="Y75" s="128">
        <f t="shared" ref="Y75:Y110" si="7">IF(S75="","",IF(W75&lt;0,O75*(-1),IF(G75="買",(T75-L75)*100,(L75-T75)*100)))</f>
        <v>7.9999999999998295</v>
      </c>
      <c r="Z75" s="128"/>
    </row>
    <row r="76" spans="1:26">
      <c r="B76" s="39">
        <v>66</v>
      </c>
      <c r="C76" s="118">
        <f t="shared" ref="C76:C110" si="8">IF(W75="","",C75+W75)</f>
        <v>1368267.7604959623</v>
      </c>
      <c r="D76" s="118"/>
      <c r="E76" s="39">
        <v>2014</v>
      </c>
      <c r="F76" s="40">
        <v>805</v>
      </c>
      <c r="G76" s="39" t="s">
        <v>53</v>
      </c>
      <c r="H76" s="39" t="s">
        <v>57</v>
      </c>
      <c r="I76" s="45" t="s">
        <v>3</v>
      </c>
      <c r="J76" s="45" t="s">
        <v>58</v>
      </c>
      <c r="K76" s="45" t="s">
        <v>1</v>
      </c>
      <c r="L76" s="131">
        <v>95.49</v>
      </c>
      <c r="M76" s="132"/>
      <c r="N76" s="42">
        <v>95.75</v>
      </c>
      <c r="O76" s="39">
        <v>26</v>
      </c>
      <c r="P76" s="118">
        <f t="shared" si="5"/>
        <v>41048.032814878869</v>
      </c>
      <c r="Q76" s="118"/>
      <c r="R76" s="43">
        <f t="shared" ref="R76:R110" si="9">IF(O76="","",(P76/O76)/1000)</f>
        <v>1.5787704928799564</v>
      </c>
      <c r="S76" s="40">
        <v>806</v>
      </c>
      <c r="T76" s="133">
        <v>95.39</v>
      </c>
      <c r="U76" s="134"/>
      <c r="V76" s="39">
        <v>2014</v>
      </c>
      <c r="W76" s="121">
        <f t="shared" si="6"/>
        <v>15787.704928798665</v>
      </c>
      <c r="X76" s="121"/>
      <c r="Y76" s="122">
        <f t="shared" si="7"/>
        <v>9.9999999999994316</v>
      </c>
      <c r="Z76" s="122"/>
    </row>
    <row r="77" spans="1:26">
      <c r="B77" s="25">
        <v>67</v>
      </c>
      <c r="C77" s="113">
        <f t="shared" si="8"/>
        <v>1384055.4654247609</v>
      </c>
      <c r="D77" s="113"/>
      <c r="E77" s="25">
        <v>2014</v>
      </c>
      <c r="F77" s="26">
        <v>806</v>
      </c>
      <c r="G77" s="25" t="s">
        <v>56</v>
      </c>
      <c r="H77" s="25" t="s">
        <v>74</v>
      </c>
      <c r="I77" s="30" t="s">
        <v>3</v>
      </c>
      <c r="J77" s="30" t="s">
        <v>58</v>
      </c>
      <c r="K77" s="30" t="s">
        <v>1</v>
      </c>
      <c r="L77" s="129">
        <v>95.42</v>
      </c>
      <c r="M77" s="130"/>
      <c r="N77" s="28">
        <v>95.11</v>
      </c>
      <c r="O77" s="25">
        <f t="shared" ref="O77:O108" si="10">(L77-N77)*100</f>
        <v>31.000000000000227</v>
      </c>
      <c r="P77" s="113">
        <f t="shared" si="5"/>
        <v>41521.66396274283</v>
      </c>
      <c r="Q77" s="113"/>
      <c r="R77" s="29">
        <f t="shared" si="9"/>
        <v>1.3394085149271782</v>
      </c>
      <c r="S77" s="26">
        <v>807</v>
      </c>
      <c r="T77" s="137">
        <v>95.33</v>
      </c>
      <c r="U77" s="138"/>
      <c r="V77" s="25">
        <v>2014</v>
      </c>
      <c r="W77" s="116">
        <f t="shared" si="6"/>
        <v>-12054.67663434506</v>
      </c>
      <c r="X77" s="116"/>
      <c r="Y77" s="117">
        <f t="shared" si="7"/>
        <v>-31.000000000000227</v>
      </c>
      <c r="Z77" s="117"/>
    </row>
    <row r="78" spans="1:26">
      <c r="A78" s="1" t="s">
        <v>67</v>
      </c>
      <c r="B78" s="25">
        <v>68</v>
      </c>
      <c r="C78" s="113">
        <f t="shared" si="8"/>
        <v>1372000.788790416</v>
      </c>
      <c r="D78" s="113"/>
      <c r="E78" s="25">
        <v>2014</v>
      </c>
      <c r="F78" s="26">
        <v>813</v>
      </c>
      <c r="G78" s="25" t="s">
        <v>56</v>
      </c>
      <c r="H78" s="25" t="s">
        <v>57</v>
      </c>
      <c r="I78" s="30" t="s">
        <v>1</v>
      </c>
      <c r="J78" s="30" t="s">
        <v>3</v>
      </c>
      <c r="K78" s="30" t="s">
        <v>58</v>
      </c>
      <c r="L78" s="129">
        <v>94.94</v>
      </c>
      <c r="M78" s="130"/>
      <c r="N78" s="28">
        <v>94.7</v>
      </c>
      <c r="O78" s="25">
        <f t="shared" si="10"/>
        <v>23.999999999999488</v>
      </c>
      <c r="P78" s="113">
        <f t="shared" si="5"/>
        <v>41160.023663712476</v>
      </c>
      <c r="Q78" s="113"/>
      <c r="R78" s="29">
        <f t="shared" si="9"/>
        <v>1.7150009859880564</v>
      </c>
      <c r="S78" s="26">
        <v>815</v>
      </c>
      <c r="T78" s="137">
        <v>95.42</v>
      </c>
      <c r="U78" s="138"/>
      <c r="V78" s="25">
        <v>2014</v>
      </c>
      <c r="W78" s="116">
        <f t="shared" si="6"/>
        <v>82320.047327427397</v>
      </c>
      <c r="X78" s="116"/>
      <c r="Y78" s="117">
        <f t="shared" si="7"/>
        <v>48.000000000000398</v>
      </c>
      <c r="Z78" s="117"/>
    </row>
    <row r="79" spans="1:26" s="38" customFormat="1" ht="14.25" thickBot="1">
      <c r="A79" s="31">
        <f>SUM(W76:X79)</f>
        <v>362374.03448426159</v>
      </c>
      <c r="B79" s="32">
        <v>69</v>
      </c>
      <c r="C79" s="123">
        <f t="shared" si="8"/>
        <v>1454320.8361178434</v>
      </c>
      <c r="D79" s="123"/>
      <c r="E79" s="32">
        <v>2014</v>
      </c>
      <c r="F79" s="33">
        <v>818</v>
      </c>
      <c r="G79" s="32" t="s">
        <v>56</v>
      </c>
      <c r="H79" s="32" t="s">
        <v>57</v>
      </c>
      <c r="I79" s="35" t="s">
        <v>1</v>
      </c>
      <c r="J79" s="35" t="s">
        <v>13</v>
      </c>
      <c r="K79" s="35" t="s">
        <v>13</v>
      </c>
      <c r="L79" s="124">
        <v>95.56</v>
      </c>
      <c r="M79" s="125"/>
      <c r="N79" s="36">
        <v>95.41</v>
      </c>
      <c r="O79" s="32">
        <f t="shared" si="10"/>
        <v>15.000000000000568</v>
      </c>
      <c r="P79" s="123">
        <f t="shared" si="5"/>
        <v>43629.625083535298</v>
      </c>
      <c r="Q79" s="123"/>
      <c r="R79" s="37">
        <f t="shared" si="9"/>
        <v>2.9086416722355763</v>
      </c>
      <c r="S79" s="33">
        <v>826</v>
      </c>
      <c r="T79" s="135">
        <v>96.51</v>
      </c>
      <c r="U79" s="136"/>
      <c r="V79" s="32">
        <v>2014</v>
      </c>
      <c r="W79" s="127">
        <f t="shared" si="6"/>
        <v>276320.95886238059</v>
      </c>
      <c r="X79" s="127"/>
      <c r="Y79" s="128">
        <f t="shared" si="7"/>
        <v>95.000000000000284</v>
      </c>
      <c r="Z79" s="128"/>
    </row>
    <row r="80" spans="1:26">
      <c r="B80" s="39">
        <v>70</v>
      </c>
      <c r="C80" s="118">
        <f t="shared" si="8"/>
        <v>1730641.794980224</v>
      </c>
      <c r="D80" s="118"/>
      <c r="E80" s="39">
        <v>2014</v>
      </c>
      <c r="F80" s="40">
        <v>901</v>
      </c>
      <c r="G80" s="39" t="s">
        <v>56</v>
      </c>
      <c r="H80" s="66"/>
      <c r="I80" s="41" t="s">
        <v>1</v>
      </c>
      <c r="J80" s="41" t="s">
        <v>1</v>
      </c>
      <c r="K80" s="41" t="s">
        <v>1</v>
      </c>
      <c r="L80" s="131">
        <v>97.34</v>
      </c>
      <c r="M80" s="132"/>
      <c r="N80" s="42">
        <v>97.11</v>
      </c>
      <c r="O80" s="39">
        <f t="shared" si="10"/>
        <v>23.000000000000398</v>
      </c>
      <c r="P80" s="118">
        <f t="shared" si="5"/>
        <v>51919.253849406719</v>
      </c>
      <c r="Q80" s="118"/>
      <c r="R80" s="43">
        <f t="shared" si="9"/>
        <v>2.2573588630176444</v>
      </c>
      <c r="S80" s="40">
        <v>909</v>
      </c>
      <c r="T80" s="133">
        <v>98.28</v>
      </c>
      <c r="U80" s="134"/>
      <c r="V80" s="39">
        <v>2014</v>
      </c>
      <c r="W80" s="121">
        <f t="shared" si="6"/>
        <v>212191.73312365808</v>
      </c>
      <c r="X80" s="121"/>
      <c r="Y80" s="122">
        <f t="shared" si="7"/>
        <v>93.999999999999773</v>
      </c>
      <c r="Z80" s="122"/>
    </row>
    <row r="81" spans="1:26">
      <c r="B81" s="25">
        <v>71</v>
      </c>
      <c r="C81" s="113">
        <f t="shared" si="8"/>
        <v>1942833.528103882</v>
      </c>
      <c r="D81" s="113"/>
      <c r="E81" s="25">
        <v>2014</v>
      </c>
      <c r="F81" s="26">
        <v>909</v>
      </c>
      <c r="G81" s="25" t="s">
        <v>53</v>
      </c>
      <c r="H81" s="25" t="s">
        <v>54</v>
      </c>
      <c r="I81" s="27" t="s">
        <v>1</v>
      </c>
      <c r="J81" s="27" t="s">
        <v>1</v>
      </c>
      <c r="K81" s="27" t="s">
        <v>1</v>
      </c>
      <c r="L81" s="129">
        <v>98.2</v>
      </c>
      <c r="M81" s="130"/>
      <c r="N81" s="28">
        <v>98.63</v>
      </c>
      <c r="O81" s="25">
        <v>43</v>
      </c>
      <c r="P81" s="113">
        <f t="shared" si="5"/>
        <v>58285.005843116458</v>
      </c>
      <c r="Q81" s="113"/>
      <c r="R81" s="29">
        <f t="shared" si="9"/>
        <v>1.3554652521654991</v>
      </c>
      <c r="S81" s="26">
        <v>910</v>
      </c>
      <c r="T81" s="137">
        <v>97.82</v>
      </c>
      <c r="U81" s="138"/>
      <c r="V81" s="25">
        <v>2014</v>
      </c>
      <c r="W81" s="116">
        <f t="shared" si="6"/>
        <v>51507.679582290279</v>
      </c>
      <c r="X81" s="116"/>
      <c r="Y81" s="117">
        <f t="shared" si="7"/>
        <v>38.000000000000966</v>
      </c>
      <c r="Z81" s="117"/>
    </row>
    <row r="82" spans="1:26">
      <c r="B82" s="25">
        <v>72</v>
      </c>
      <c r="C82" s="113">
        <f t="shared" si="8"/>
        <v>1994341.2076861723</v>
      </c>
      <c r="D82" s="113"/>
      <c r="E82" s="25">
        <v>2014</v>
      </c>
      <c r="F82" s="26">
        <v>911</v>
      </c>
      <c r="G82" s="25" t="s">
        <v>53</v>
      </c>
      <c r="H82" s="65" t="s">
        <v>55</v>
      </c>
      <c r="I82" s="30" t="s">
        <v>3</v>
      </c>
      <c r="J82" s="30" t="s">
        <v>1</v>
      </c>
      <c r="K82" s="30" t="s">
        <v>1</v>
      </c>
      <c r="L82" s="129">
        <v>97.53</v>
      </c>
      <c r="M82" s="130"/>
      <c r="N82" s="28">
        <v>98.25</v>
      </c>
      <c r="O82" s="25">
        <v>72</v>
      </c>
      <c r="P82" s="113">
        <f t="shared" si="5"/>
        <v>59830.236230585171</v>
      </c>
      <c r="Q82" s="113"/>
      <c r="R82" s="29">
        <f t="shared" si="9"/>
        <v>0.83097550320257185</v>
      </c>
      <c r="S82" s="26">
        <v>916</v>
      </c>
      <c r="T82" s="137">
        <v>96.81</v>
      </c>
      <c r="U82" s="138"/>
      <c r="V82" s="25">
        <v>2014</v>
      </c>
      <c r="W82" s="116">
        <f t="shared" si="6"/>
        <v>59830.236230585077</v>
      </c>
      <c r="X82" s="116"/>
      <c r="Y82" s="117">
        <f t="shared" si="7"/>
        <v>71.999999999999886</v>
      </c>
      <c r="Z82" s="117"/>
    </row>
    <row r="83" spans="1:26">
      <c r="A83" s="1" t="s">
        <v>68</v>
      </c>
      <c r="B83" s="25">
        <v>73</v>
      </c>
      <c r="C83" s="113">
        <f t="shared" si="8"/>
        <v>2054171.4439167574</v>
      </c>
      <c r="D83" s="113"/>
      <c r="E83" s="25">
        <v>2014</v>
      </c>
      <c r="F83" s="26">
        <v>923</v>
      </c>
      <c r="G83" s="25" t="s">
        <v>53</v>
      </c>
      <c r="H83" s="25"/>
      <c r="I83" s="30" t="s">
        <v>3</v>
      </c>
      <c r="J83" s="30" t="s">
        <v>19</v>
      </c>
      <c r="K83" s="30" t="s">
        <v>1</v>
      </c>
      <c r="L83" s="129">
        <v>96.17</v>
      </c>
      <c r="M83" s="130"/>
      <c r="N83" s="28">
        <v>96.49</v>
      </c>
      <c r="O83" s="25">
        <v>32</v>
      </c>
      <c r="P83" s="113">
        <f t="shared" si="5"/>
        <v>61625.14331750272</v>
      </c>
      <c r="Q83" s="113"/>
      <c r="R83" s="29">
        <f t="shared" si="9"/>
        <v>1.92578572867196</v>
      </c>
      <c r="S83" s="26">
        <v>924</v>
      </c>
      <c r="T83" s="137">
        <v>96.49</v>
      </c>
      <c r="U83" s="138"/>
      <c r="V83" s="25">
        <v>2014</v>
      </c>
      <c r="W83" s="116">
        <f t="shared" si="6"/>
        <v>-61625.14331750141</v>
      </c>
      <c r="X83" s="116"/>
      <c r="Y83" s="117">
        <f t="shared" si="7"/>
        <v>-32</v>
      </c>
      <c r="Z83" s="117"/>
    </row>
    <row r="84" spans="1:26" s="38" customFormat="1" ht="14.25" thickBot="1">
      <c r="A84" s="31">
        <f>SUM(W80:X84)</f>
        <v>297540.42984128819</v>
      </c>
      <c r="B84" s="32">
        <v>74</v>
      </c>
      <c r="C84" s="123">
        <f t="shared" si="8"/>
        <v>1992546.3005992561</v>
      </c>
      <c r="D84" s="123"/>
      <c r="E84" s="32">
        <v>2014</v>
      </c>
      <c r="F84" s="33">
        <v>925</v>
      </c>
      <c r="G84" s="32" t="s">
        <v>53</v>
      </c>
      <c r="H84" s="32" t="s">
        <v>57</v>
      </c>
      <c r="I84" s="44" t="s">
        <v>19</v>
      </c>
      <c r="J84" s="44" t="s">
        <v>3</v>
      </c>
      <c r="K84" s="44" t="s">
        <v>13</v>
      </c>
      <c r="L84" s="124">
        <v>96.23</v>
      </c>
      <c r="M84" s="125"/>
      <c r="N84" s="36">
        <v>96.75</v>
      </c>
      <c r="O84" s="32">
        <v>52</v>
      </c>
      <c r="P84" s="123">
        <f t="shared" si="5"/>
        <v>59776.389017977679</v>
      </c>
      <c r="Q84" s="123"/>
      <c r="R84" s="37">
        <f t="shared" si="9"/>
        <v>1.1495459426534169</v>
      </c>
      <c r="S84" s="33">
        <v>926</v>
      </c>
      <c r="T84" s="135">
        <v>95.92</v>
      </c>
      <c r="U84" s="136"/>
      <c r="V84" s="32">
        <v>2014</v>
      </c>
      <c r="W84" s="127">
        <f t="shared" si="6"/>
        <v>35635.924222256188</v>
      </c>
      <c r="X84" s="127"/>
      <c r="Y84" s="128">
        <f t="shared" si="7"/>
        <v>31.000000000000227</v>
      </c>
      <c r="Z84" s="128"/>
    </row>
    <row r="85" spans="1:26">
      <c r="A85" s="1" t="s">
        <v>70</v>
      </c>
      <c r="B85" s="39">
        <v>75</v>
      </c>
      <c r="C85" s="118">
        <f t="shared" si="8"/>
        <v>2028182.2248215124</v>
      </c>
      <c r="D85" s="118"/>
      <c r="E85" s="39">
        <v>2014</v>
      </c>
      <c r="F85" s="40">
        <v>1008</v>
      </c>
      <c r="G85" s="39" t="s">
        <v>56</v>
      </c>
      <c r="H85" s="39" t="s">
        <v>74</v>
      </c>
      <c r="I85" s="45" t="s">
        <v>3</v>
      </c>
      <c r="J85" s="45" t="s">
        <v>3</v>
      </c>
      <c r="K85" s="45" t="s">
        <v>13</v>
      </c>
      <c r="L85" s="131">
        <v>94.97</v>
      </c>
      <c r="M85" s="132"/>
      <c r="N85" s="42">
        <v>94.69</v>
      </c>
      <c r="O85" s="39">
        <f t="shared" si="10"/>
        <v>28.000000000000114</v>
      </c>
      <c r="P85" s="118">
        <f t="shared" si="5"/>
        <v>60845.466744645368</v>
      </c>
      <c r="Q85" s="118"/>
      <c r="R85" s="43">
        <f t="shared" si="9"/>
        <v>2.1730523837373257</v>
      </c>
      <c r="S85" s="40">
        <v>1009</v>
      </c>
      <c r="T85" s="133">
        <v>95.22</v>
      </c>
      <c r="U85" s="134"/>
      <c r="V85" s="39">
        <v>2014</v>
      </c>
      <c r="W85" s="121">
        <f t="shared" si="6"/>
        <v>54326.309593433143</v>
      </c>
      <c r="X85" s="121"/>
      <c r="Y85" s="122">
        <f t="shared" si="7"/>
        <v>25</v>
      </c>
      <c r="Z85" s="122"/>
    </row>
    <row r="86" spans="1:26" s="68" customFormat="1" ht="14.25" thickBot="1">
      <c r="A86" s="67">
        <f>SUM(W85:X86)</f>
        <v>-8148.9464390147332</v>
      </c>
      <c r="B86" s="32">
        <v>76</v>
      </c>
      <c r="C86" s="123">
        <f t="shared" si="8"/>
        <v>2082508.5344149454</v>
      </c>
      <c r="D86" s="123"/>
      <c r="E86" s="32">
        <v>2014</v>
      </c>
      <c r="F86" s="33">
        <v>1022</v>
      </c>
      <c r="G86" s="32" t="s">
        <v>53</v>
      </c>
      <c r="H86" s="32" t="s">
        <v>74</v>
      </c>
      <c r="I86" s="44" t="s">
        <v>1</v>
      </c>
      <c r="J86" s="44" t="s">
        <v>3</v>
      </c>
      <c r="K86" s="44" t="s">
        <v>58</v>
      </c>
      <c r="L86" s="124">
        <v>94.03</v>
      </c>
      <c r="M86" s="125"/>
      <c r="N86" s="36">
        <v>94.55</v>
      </c>
      <c r="O86" s="32">
        <v>52</v>
      </c>
      <c r="P86" s="123">
        <f t="shared" si="5"/>
        <v>62475.256032448357</v>
      </c>
      <c r="Q86" s="123"/>
      <c r="R86" s="37">
        <f t="shared" si="9"/>
        <v>1.2014472313932376</v>
      </c>
      <c r="S86" s="33">
        <v>1023</v>
      </c>
      <c r="T86" s="135">
        <v>94.55</v>
      </c>
      <c r="U86" s="136"/>
      <c r="V86" s="32">
        <v>2014</v>
      </c>
      <c r="W86" s="127">
        <f t="shared" si="6"/>
        <v>-62475.256032447876</v>
      </c>
      <c r="X86" s="127"/>
      <c r="Y86" s="128">
        <f t="shared" si="7"/>
        <v>-52</v>
      </c>
      <c r="Z86" s="128"/>
    </row>
    <row r="87" spans="1:26" s="58" customFormat="1" ht="14.25" thickBot="1">
      <c r="A87" s="61">
        <f>W87</f>
        <v>263566.24679847911</v>
      </c>
      <c r="B87" s="53">
        <v>77</v>
      </c>
      <c r="C87" s="139">
        <f t="shared" si="8"/>
        <v>2020033.2783824976</v>
      </c>
      <c r="D87" s="139"/>
      <c r="E87" s="53">
        <v>2015</v>
      </c>
      <c r="F87" s="54">
        <v>121</v>
      </c>
      <c r="G87" s="53" t="s">
        <v>53</v>
      </c>
      <c r="H87" s="55" t="s">
        <v>57</v>
      </c>
      <c r="I87" s="55" t="s">
        <v>1</v>
      </c>
      <c r="J87" s="55" t="s">
        <v>3</v>
      </c>
      <c r="K87" s="55" t="s">
        <v>3</v>
      </c>
      <c r="L87" s="140">
        <v>96.18</v>
      </c>
      <c r="M87" s="141"/>
      <c r="N87" s="56">
        <v>96.81</v>
      </c>
      <c r="O87" s="53">
        <v>63</v>
      </c>
      <c r="P87" s="139">
        <f t="shared" si="5"/>
        <v>60600.998351474926</v>
      </c>
      <c r="Q87" s="139"/>
      <c r="R87" s="57">
        <f t="shared" si="9"/>
        <v>0.96192060875357022</v>
      </c>
      <c r="S87" s="54">
        <v>126</v>
      </c>
      <c r="T87" s="142">
        <v>93.44</v>
      </c>
      <c r="U87" s="143"/>
      <c r="V87" s="53">
        <v>2015</v>
      </c>
      <c r="W87" s="144">
        <f t="shared" si="6"/>
        <v>263566.24679847911</v>
      </c>
      <c r="X87" s="144"/>
      <c r="Y87" s="145">
        <f t="shared" si="7"/>
        <v>274.00000000000091</v>
      </c>
      <c r="Z87" s="145"/>
    </row>
    <row r="88" spans="1:26">
      <c r="B88" s="39">
        <v>78</v>
      </c>
      <c r="C88" s="118">
        <f t="shared" si="8"/>
        <v>2283599.5251809768</v>
      </c>
      <c r="D88" s="118"/>
      <c r="E88" s="39">
        <v>2015</v>
      </c>
      <c r="F88" s="40">
        <v>203</v>
      </c>
      <c r="G88" s="39" t="s">
        <v>56</v>
      </c>
      <c r="H88" s="39" t="s">
        <v>54</v>
      </c>
      <c r="I88" s="48" t="s">
        <v>3</v>
      </c>
      <c r="J88" s="48" t="s">
        <v>3</v>
      </c>
      <c r="K88" s="48" t="s">
        <v>3</v>
      </c>
      <c r="L88" s="131">
        <v>90.94</v>
      </c>
      <c r="M88" s="132"/>
      <c r="N88" s="42">
        <v>90.32</v>
      </c>
      <c r="O88" s="39">
        <f t="shared" si="10"/>
        <v>62.000000000000455</v>
      </c>
      <c r="P88" s="118">
        <f t="shared" si="5"/>
        <v>68507.985755429298</v>
      </c>
      <c r="Q88" s="118"/>
      <c r="R88" s="43">
        <f t="shared" si="9"/>
        <v>1.1049675121843354</v>
      </c>
      <c r="S88" s="40">
        <v>204</v>
      </c>
      <c r="T88" s="133">
        <v>91.23</v>
      </c>
      <c r="U88" s="134"/>
      <c r="V88" s="39">
        <v>2015</v>
      </c>
      <c r="W88" s="121">
        <f t="shared" si="6"/>
        <v>32044.057853346418</v>
      </c>
      <c r="X88" s="121"/>
      <c r="Y88" s="122">
        <f t="shared" si="7"/>
        <v>29.000000000000625</v>
      </c>
      <c r="Z88" s="122"/>
    </row>
    <row r="89" spans="1:26">
      <c r="B89" s="25">
        <v>79</v>
      </c>
      <c r="C89" s="113">
        <f t="shared" si="8"/>
        <v>2315643.5830343231</v>
      </c>
      <c r="D89" s="113"/>
      <c r="E89" s="25">
        <v>2015</v>
      </c>
      <c r="F89" s="26">
        <v>205</v>
      </c>
      <c r="G89" s="25" t="s">
        <v>56</v>
      </c>
      <c r="H89" s="25" t="s">
        <v>55</v>
      </c>
      <c r="I89" s="30" t="s">
        <v>58</v>
      </c>
      <c r="J89" s="30" t="s">
        <v>3</v>
      </c>
      <c r="K89" s="30" t="s">
        <v>3</v>
      </c>
      <c r="L89" s="129">
        <v>91.66</v>
      </c>
      <c r="M89" s="130"/>
      <c r="N89" s="28">
        <v>90.97</v>
      </c>
      <c r="O89" s="25">
        <f t="shared" si="10"/>
        <v>68.999999999999773</v>
      </c>
      <c r="P89" s="113">
        <f t="shared" si="5"/>
        <v>69469.307491029685</v>
      </c>
      <c r="Q89" s="113"/>
      <c r="R89" s="29">
        <f t="shared" si="9"/>
        <v>1.0068015578410132</v>
      </c>
      <c r="S89" s="26">
        <v>210</v>
      </c>
      <c r="T89" s="137">
        <v>92.51</v>
      </c>
      <c r="U89" s="138"/>
      <c r="V89" s="25">
        <v>2015</v>
      </c>
      <c r="W89" s="116">
        <f t="shared" si="6"/>
        <v>85578.132416486987</v>
      </c>
      <c r="X89" s="116"/>
      <c r="Y89" s="117">
        <f t="shared" si="7"/>
        <v>85.000000000000853</v>
      </c>
      <c r="Z89" s="117"/>
    </row>
    <row r="90" spans="1:26">
      <c r="A90" s="1" t="s">
        <v>60</v>
      </c>
      <c r="B90" s="25">
        <v>80</v>
      </c>
      <c r="C90" s="113">
        <f t="shared" si="8"/>
        <v>2401221.7154508103</v>
      </c>
      <c r="D90" s="113"/>
      <c r="E90" s="25">
        <v>2015</v>
      </c>
      <c r="F90" s="26">
        <v>212</v>
      </c>
      <c r="G90" s="25" t="s">
        <v>56</v>
      </c>
      <c r="H90" s="25" t="s">
        <v>74</v>
      </c>
      <c r="I90" s="50" t="s">
        <v>3</v>
      </c>
      <c r="J90" s="50" t="s">
        <v>3</v>
      </c>
      <c r="K90" s="50" t="s">
        <v>3</v>
      </c>
      <c r="L90" s="129">
        <v>92.19</v>
      </c>
      <c r="M90" s="130"/>
      <c r="N90" s="28">
        <v>91.33</v>
      </c>
      <c r="O90" s="25">
        <f t="shared" si="10"/>
        <v>85.999999999999943</v>
      </c>
      <c r="P90" s="113">
        <f t="shared" si="5"/>
        <v>72036.651463524307</v>
      </c>
      <c r="Q90" s="113"/>
      <c r="R90" s="29">
        <f t="shared" si="9"/>
        <v>0.83763548213400418</v>
      </c>
      <c r="S90" s="26">
        <v>213</v>
      </c>
      <c r="T90" s="137">
        <v>92.02</v>
      </c>
      <c r="U90" s="138"/>
      <c r="V90" s="25">
        <v>2015</v>
      </c>
      <c r="W90" s="116">
        <f t="shared" si="6"/>
        <v>-14239.803196278213</v>
      </c>
      <c r="X90" s="116"/>
      <c r="Y90" s="117">
        <f t="shared" si="7"/>
        <v>-85.999999999999943</v>
      </c>
      <c r="Z90" s="117"/>
    </row>
    <row r="91" spans="1:26" s="38" customFormat="1" ht="14.25" thickBot="1">
      <c r="A91" s="31">
        <f>SUM(W88:X91)</f>
        <v>144612.07464886046</v>
      </c>
      <c r="B91" s="32">
        <v>81</v>
      </c>
      <c r="C91" s="123">
        <f t="shared" si="8"/>
        <v>2386981.9122545319</v>
      </c>
      <c r="D91" s="123"/>
      <c r="E91" s="32">
        <v>2015</v>
      </c>
      <c r="F91" s="33">
        <v>217</v>
      </c>
      <c r="G91" s="32" t="s">
        <v>56</v>
      </c>
      <c r="H91" s="32" t="s">
        <v>57</v>
      </c>
      <c r="I91" s="47" t="s">
        <v>3</v>
      </c>
      <c r="J91" s="47" t="s">
        <v>3</v>
      </c>
      <c r="K91" s="47" t="s">
        <v>3</v>
      </c>
      <c r="L91" s="124">
        <v>92.22</v>
      </c>
      <c r="M91" s="125"/>
      <c r="N91" s="36">
        <v>91.56</v>
      </c>
      <c r="O91" s="32">
        <f t="shared" si="10"/>
        <v>65.999999999999659</v>
      </c>
      <c r="P91" s="123">
        <f t="shared" si="5"/>
        <v>71609.457367635958</v>
      </c>
      <c r="Q91" s="123"/>
      <c r="R91" s="37">
        <f>IF(O91="","",(P91/O91)/1000)</f>
        <v>1.08499177829752</v>
      </c>
      <c r="S91" s="33">
        <v>219</v>
      </c>
      <c r="T91" s="135">
        <v>92.6</v>
      </c>
      <c r="U91" s="136"/>
      <c r="V91" s="32">
        <v>2015</v>
      </c>
      <c r="W91" s="127">
        <f t="shared" si="6"/>
        <v>41229.687575305266</v>
      </c>
      <c r="X91" s="127"/>
      <c r="Y91" s="128">
        <f t="shared" si="7"/>
        <v>37.999999999999545</v>
      </c>
      <c r="Z91" s="128"/>
    </row>
    <row r="92" spans="1:26" s="58" customFormat="1" ht="14.25" thickBot="1">
      <c r="A92" s="61">
        <f>W92</f>
        <v>-72846.347994894895</v>
      </c>
      <c r="B92" s="53">
        <v>82</v>
      </c>
      <c r="C92" s="139">
        <f t="shared" si="8"/>
        <v>2428211.5998298372</v>
      </c>
      <c r="D92" s="139"/>
      <c r="E92" s="53">
        <v>2015</v>
      </c>
      <c r="F92" s="54">
        <v>415</v>
      </c>
      <c r="G92" s="53" t="s">
        <v>53</v>
      </c>
      <c r="H92" s="53" t="s">
        <v>57</v>
      </c>
      <c r="I92" s="69" t="s">
        <v>3</v>
      </c>
      <c r="J92" s="69" t="s">
        <v>3</v>
      </c>
      <c r="K92" s="69" t="s">
        <v>3</v>
      </c>
      <c r="L92" s="140">
        <v>90.7</v>
      </c>
      <c r="M92" s="141"/>
      <c r="N92" s="56">
        <v>91.28</v>
      </c>
      <c r="O92" s="53">
        <v>58</v>
      </c>
      <c r="P92" s="139">
        <f t="shared" si="5"/>
        <v>72846.347994895114</v>
      </c>
      <c r="Q92" s="139"/>
      <c r="R92" s="57">
        <f t="shared" si="9"/>
        <v>1.2559715171533639</v>
      </c>
      <c r="S92" s="54">
        <v>415</v>
      </c>
      <c r="T92" s="142">
        <v>91.28</v>
      </c>
      <c r="U92" s="143"/>
      <c r="V92" s="53">
        <v>2015</v>
      </c>
      <c r="W92" s="144">
        <f t="shared" si="6"/>
        <v>-72846.347994894895</v>
      </c>
      <c r="X92" s="144"/>
      <c r="Y92" s="145">
        <f t="shared" si="7"/>
        <v>-58</v>
      </c>
      <c r="Z92" s="145"/>
    </row>
    <row r="93" spans="1:26" s="58" customFormat="1" ht="14.25" thickBot="1">
      <c r="A93" s="61">
        <f>W93</f>
        <v>25978.293218767758</v>
      </c>
      <c r="B93" s="53">
        <v>83</v>
      </c>
      <c r="C93" s="139">
        <f t="shared" si="8"/>
        <v>2355365.2518349425</v>
      </c>
      <c r="D93" s="139"/>
      <c r="E93" s="53">
        <v>2015</v>
      </c>
      <c r="F93" s="54">
        <v>505</v>
      </c>
      <c r="G93" s="53" t="s">
        <v>56</v>
      </c>
      <c r="H93" s="53" t="s">
        <v>57</v>
      </c>
      <c r="I93" s="55" t="s">
        <v>3</v>
      </c>
      <c r="J93" s="55" t="s">
        <v>1</v>
      </c>
      <c r="K93" s="55" t="s">
        <v>3</v>
      </c>
      <c r="L93" s="140">
        <v>94.95</v>
      </c>
      <c r="M93" s="141"/>
      <c r="N93" s="56">
        <v>93.59</v>
      </c>
      <c r="O93" s="53">
        <f t="shared" si="10"/>
        <v>135.99999999999994</v>
      </c>
      <c r="P93" s="139">
        <f t="shared" si="5"/>
        <v>70660.95755504827</v>
      </c>
      <c r="Q93" s="139"/>
      <c r="R93" s="57">
        <f t="shared" si="9"/>
        <v>0.51956586437535512</v>
      </c>
      <c r="S93" s="54">
        <v>506</v>
      </c>
      <c r="T93" s="142">
        <v>95.45</v>
      </c>
      <c r="U93" s="143"/>
      <c r="V93" s="53">
        <v>2015</v>
      </c>
      <c r="W93" s="144">
        <f t="shared" si="6"/>
        <v>25978.293218767758</v>
      </c>
      <c r="X93" s="144"/>
      <c r="Y93" s="145">
        <f t="shared" si="7"/>
        <v>50</v>
      </c>
      <c r="Z93" s="145"/>
    </row>
    <row r="94" spans="1:26">
      <c r="B94" s="39">
        <v>84</v>
      </c>
      <c r="C94" s="118">
        <f t="shared" si="8"/>
        <v>2381343.5450537102</v>
      </c>
      <c r="D94" s="118"/>
      <c r="E94" s="39">
        <v>2015</v>
      </c>
      <c r="F94" s="40">
        <v>602</v>
      </c>
      <c r="G94" s="39" t="s">
        <v>76</v>
      </c>
      <c r="H94" s="39" t="s">
        <v>57</v>
      </c>
      <c r="I94" s="45" t="s">
        <v>3</v>
      </c>
      <c r="J94" s="45" t="s">
        <v>1</v>
      </c>
      <c r="K94" s="45" t="s">
        <v>3</v>
      </c>
      <c r="L94" s="131">
        <v>95.2</v>
      </c>
      <c r="M94" s="132"/>
      <c r="N94" s="42">
        <v>94.86</v>
      </c>
      <c r="O94" s="39">
        <f t="shared" si="10"/>
        <v>34.000000000000341</v>
      </c>
      <c r="P94" s="118">
        <f t="shared" si="5"/>
        <v>71440.306351611303</v>
      </c>
      <c r="Q94" s="118"/>
      <c r="R94" s="43">
        <f t="shared" si="9"/>
        <v>2.1011854809297232</v>
      </c>
      <c r="S94" s="40">
        <v>602</v>
      </c>
      <c r="T94" s="133">
        <v>95.6</v>
      </c>
      <c r="U94" s="134"/>
      <c r="V94" s="39">
        <v>2015</v>
      </c>
      <c r="W94" s="121">
        <f t="shared" si="6"/>
        <v>84047.419237187132</v>
      </c>
      <c r="X94" s="121"/>
      <c r="Y94" s="122">
        <f t="shared" si="7"/>
        <v>39.999999999999147</v>
      </c>
      <c r="Z94" s="122"/>
    </row>
    <row r="95" spans="1:26">
      <c r="A95" s="1" t="s">
        <v>64</v>
      </c>
      <c r="B95" s="25">
        <v>85</v>
      </c>
      <c r="C95" s="113">
        <f t="shared" si="8"/>
        <v>2465390.9642908974</v>
      </c>
      <c r="D95" s="113"/>
      <c r="E95" s="25">
        <v>2015</v>
      </c>
      <c r="F95" s="26">
        <v>602</v>
      </c>
      <c r="G95" s="25" t="s">
        <v>53</v>
      </c>
      <c r="H95" s="25" t="s">
        <v>74</v>
      </c>
      <c r="I95" s="30" t="s">
        <v>3</v>
      </c>
      <c r="J95" s="30" t="s">
        <v>1</v>
      </c>
      <c r="K95" s="30" t="s">
        <v>19</v>
      </c>
      <c r="L95" s="129">
        <v>95.57</v>
      </c>
      <c r="M95" s="130"/>
      <c r="N95" s="28">
        <v>96.05</v>
      </c>
      <c r="O95" s="25">
        <v>48</v>
      </c>
      <c r="P95" s="113">
        <f t="shared" si="5"/>
        <v>73961.728928726923</v>
      </c>
      <c r="Q95" s="113"/>
      <c r="R95" s="29">
        <f t="shared" si="9"/>
        <v>1.5408693526818109</v>
      </c>
      <c r="S95" s="26">
        <v>602</v>
      </c>
      <c r="T95" s="137">
        <v>96.05</v>
      </c>
      <c r="U95" s="138"/>
      <c r="V95" s="25">
        <v>2015</v>
      </c>
      <c r="W95" s="116">
        <f t="shared" si="6"/>
        <v>-73961.728928727534</v>
      </c>
      <c r="X95" s="116"/>
      <c r="Y95" s="117">
        <f t="shared" si="7"/>
        <v>-48</v>
      </c>
      <c r="Z95" s="117"/>
    </row>
    <row r="96" spans="1:26" s="38" customFormat="1" ht="14.25" thickBot="1">
      <c r="A96" s="31">
        <f>SUM(W94:X96)</f>
        <v>40025.631129135742</v>
      </c>
      <c r="B96" s="32">
        <v>86</v>
      </c>
      <c r="C96" s="123">
        <f t="shared" si="8"/>
        <v>2391429.2353621698</v>
      </c>
      <c r="D96" s="123"/>
      <c r="E96" s="32">
        <v>2015</v>
      </c>
      <c r="F96" s="33">
        <v>629</v>
      </c>
      <c r="G96" s="32" t="s">
        <v>56</v>
      </c>
      <c r="H96" s="32" t="s">
        <v>74</v>
      </c>
      <c r="I96" s="44" t="s">
        <v>3</v>
      </c>
      <c r="J96" s="44" t="s">
        <v>3</v>
      </c>
      <c r="K96" s="44" t="s">
        <v>1</v>
      </c>
      <c r="L96" s="124">
        <v>93.92</v>
      </c>
      <c r="M96" s="125"/>
      <c r="N96" s="36">
        <v>92.65</v>
      </c>
      <c r="O96" s="32">
        <f t="shared" si="10"/>
        <v>126.9999999999996</v>
      </c>
      <c r="P96" s="123">
        <f t="shared" si="5"/>
        <v>71742.877060865096</v>
      </c>
      <c r="Q96" s="123"/>
      <c r="R96" s="37">
        <f t="shared" si="9"/>
        <v>0.56490454378634114</v>
      </c>
      <c r="S96" s="33">
        <v>701</v>
      </c>
      <c r="T96" s="135">
        <v>94.45</v>
      </c>
      <c r="U96" s="136"/>
      <c r="V96" s="32">
        <v>2015</v>
      </c>
      <c r="W96" s="127">
        <f t="shared" si="6"/>
        <v>29939.940820676144</v>
      </c>
      <c r="X96" s="127"/>
      <c r="Y96" s="128">
        <f t="shared" si="7"/>
        <v>53.000000000000114</v>
      </c>
      <c r="Z96" s="128"/>
    </row>
    <row r="97" spans="1:26">
      <c r="A97" s="1" t="s">
        <v>75</v>
      </c>
      <c r="B97" s="39">
        <v>87</v>
      </c>
      <c r="C97" s="118">
        <f t="shared" si="8"/>
        <v>2421369.1761828461</v>
      </c>
      <c r="D97" s="118"/>
      <c r="E97" s="39">
        <v>2015</v>
      </c>
      <c r="F97" s="40">
        <v>703</v>
      </c>
      <c r="G97" s="39" t="s">
        <v>53</v>
      </c>
      <c r="H97" s="39"/>
      <c r="I97" s="48" t="s">
        <v>3</v>
      </c>
      <c r="J97" s="48" t="s">
        <v>3</v>
      </c>
      <c r="K97" s="48" t="s">
        <v>19</v>
      </c>
      <c r="L97" s="131">
        <v>93.15</v>
      </c>
      <c r="M97" s="132"/>
      <c r="N97" s="42">
        <v>93.48</v>
      </c>
      <c r="O97" s="39">
        <v>33</v>
      </c>
      <c r="P97" s="118">
        <f t="shared" si="5"/>
        <v>72641.075285485378</v>
      </c>
      <c r="Q97" s="118"/>
      <c r="R97" s="43">
        <f t="shared" si="9"/>
        <v>2.2012447056207689</v>
      </c>
      <c r="S97" s="40">
        <v>709</v>
      </c>
      <c r="T97" s="133">
        <v>90.12</v>
      </c>
      <c r="U97" s="134"/>
      <c r="V97" s="39">
        <v>2015</v>
      </c>
      <c r="W97" s="121">
        <f t="shared" si="6"/>
        <v>666977.14580309321</v>
      </c>
      <c r="X97" s="121"/>
      <c r="Y97" s="122">
        <f t="shared" si="7"/>
        <v>303.00000000000011</v>
      </c>
      <c r="Z97" s="122"/>
    </row>
    <row r="98" spans="1:26" s="38" customFormat="1" ht="14.25" thickBot="1">
      <c r="A98" s="31">
        <f>SUM(W97:X98)</f>
        <v>666977.14580309321</v>
      </c>
      <c r="B98" s="32">
        <v>88</v>
      </c>
      <c r="C98" s="123">
        <f t="shared" si="8"/>
        <v>3088346.3219859395</v>
      </c>
      <c r="D98" s="123"/>
      <c r="E98" s="32">
        <v>2015</v>
      </c>
      <c r="F98" s="33">
        <v>731</v>
      </c>
      <c r="G98" s="32" t="s">
        <v>53</v>
      </c>
      <c r="H98" s="32" t="s">
        <v>74</v>
      </c>
      <c r="I98" s="44" t="s">
        <v>58</v>
      </c>
      <c r="J98" s="44" t="s">
        <v>3</v>
      </c>
      <c r="K98" s="44" t="s">
        <v>19</v>
      </c>
      <c r="L98" s="124">
        <v>90.46</v>
      </c>
      <c r="M98" s="125"/>
      <c r="N98" s="36">
        <v>91</v>
      </c>
      <c r="O98" s="32">
        <v>54</v>
      </c>
      <c r="P98" s="123">
        <f t="shared" si="5"/>
        <v>92650.389659578184</v>
      </c>
      <c r="Q98" s="123"/>
      <c r="R98" s="37">
        <f t="shared" si="9"/>
        <v>1.7157479566588552</v>
      </c>
      <c r="S98" s="33">
        <v>804</v>
      </c>
      <c r="T98" s="135">
        <v>90.46</v>
      </c>
      <c r="U98" s="136"/>
      <c r="V98" s="32">
        <v>2015</v>
      </c>
      <c r="W98" s="127">
        <f t="shared" si="6"/>
        <v>0</v>
      </c>
      <c r="X98" s="127"/>
      <c r="Y98" s="128">
        <f t="shared" si="7"/>
        <v>0</v>
      </c>
      <c r="Z98" s="128"/>
    </row>
    <row r="99" spans="1:26">
      <c r="A99" s="1" t="s">
        <v>67</v>
      </c>
      <c r="B99" s="39">
        <v>89</v>
      </c>
      <c r="C99" s="118">
        <f t="shared" si="8"/>
        <v>3088346.3219859395</v>
      </c>
      <c r="D99" s="118"/>
      <c r="E99" s="39">
        <v>2015</v>
      </c>
      <c r="F99" s="40">
        <v>804</v>
      </c>
      <c r="G99" s="39" t="s">
        <v>56</v>
      </c>
      <c r="H99" s="39" t="s">
        <v>57</v>
      </c>
      <c r="I99" s="45" t="s">
        <v>1</v>
      </c>
      <c r="J99" s="45" t="s">
        <v>58</v>
      </c>
      <c r="K99" s="45" t="s">
        <v>58</v>
      </c>
      <c r="L99" s="131">
        <v>91.12</v>
      </c>
      <c r="M99" s="132"/>
      <c r="N99" s="42">
        <v>90.06</v>
      </c>
      <c r="O99" s="39">
        <f t="shared" si="10"/>
        <v>106.00000000000023</v>
      </c>
      <c r="P99" s="118">
        <f t="shared" si="5"/>
        <v>92650.389659578184</v>
      </c>
      <c r="Q99" s="118"/>
      <c r="R99" s="43">
        <f t="shared" si="9"/>
        <v>0.87406027980733947</v>
      </c>
      <c r="S99" s="40">
        <v>806</v>
      </c>
      <c r="T99" s="133">
        <v>91.68</v>
      </c>
      <c r="U99" s="134"/>
      <c r="V99" s="39">
        <v>2015</v>
      </c>
      <c r="W99" s="121">
        <f t="shared" si="6"/>
        <v>48947.375669211207</v>
      </c>
      <c r="X99" s="121"/>
      <c r="Y99" s="122">
        <f t="shared" si="7"/>
        <v>56.000000000000227</v>
      </c>
      <c r="Z99" s="122"/>
    </row>
    <row r="100" spans="1:26" s="38" customFormat="1" ht="14.25" thickBot="1">
      <c r="A100" s="31">
        <f>SUM(W99:X100)</f>
        <v>1432842.4845237604</v>
      </c>
      <c r="B100" s="32">
        <v>90</v>
      </c>
      <c r="C100" s="123">
        <f t="shared" si="8"/>
        <v>3137293.6976551507</v>
      </c>
      <c r="D100" s="123"/>
      <c r="E100" s="32">
        <v>2015</v>
      </c>
      <c r="F100" s="33">
        <v>820</v>
      </c>
      <c r="G100" s="32" t="s">
        <v>53</v>
      </c>
      <c r="H100" s="32" t="s">
        <v>57</v>
      </c>
      <c r="I100" s="44" t="s">
        <v>3</v>
      </c>
      <c r="J100" s="44" t="s">
        <v>58</v>
      </c>
      <c r="K100" s="44" t="s">
        <v>19</v>
      </c>
      <c r="L100" s="124">
        <v>90.47</v>
      </c>
      <c r="M100" s="125"/>
      <c r="N100" s="36">
        <v>90.74</v>
      </c>
      <c r="O100" s="32">
        <v>27</v>
      </c>
      <c r="P100" s="123">
        <f t="shared" si="5"/>
        <v>94118.810929654515</v>
      </c>
      <c r="Q100" s="123"/>
      <c r="R100" s="37">
        <f t="shared" si="9"/>
        <v>3.4858818862835004</v>
      </c>
      <c r="S100" s="33">
        <v>825</v>
      </c>
      <c r="T100" s="135">
        <v>86.5</v>
      </c>
      <c r="U100" s="136"/>
      <c r="V100" s="32">
        <v>2015</v>
      </c>
      <c r="W100" s="127">
        <f t="shared" si="6"/>
        <v>1383895.1088545492</v>
      </c>
      <c r="X100" s="127"/>
      <c r="Y100" s="128">
        <f t="shared" si="7"/>
        <v>396.99999999999989</v>
      </c>
      <c r="Z100" s="128"/>
    </row>
    <row r="101" spans="1:26">
      <c r="B101" s="39">
        <v>91</v>
      </c>
      <c r="C101" s="118">
        <f t="shared" si="8"/>
        <v>4521188.8065096997</v>
      </c>
      <c r="D101" s="118"/>
      <c r="E101" s="39">
        <v>2015</v>
      </c>
      <c r="F101" s="40">
        <v>901</v>
      </c>
      <c r="G101" s="39" t="s">
        <v>53</v>
      </c>
      <c r="H101" s="39" t="s">
        <v>57</v>
      </c>
      <c r="I101" s="45" t="s">
        <v>1</v>
      </c>
      <c r="J101" s="45" t="s">
        <v>3</v>
      </c>
      <c r="K101" s="45" t="s">
        <v>3</v>
      </c>
      <c r="L101" s="131">
        <v>85.65</v>
      </c>
      <c r="M101" s="132"/>
      <c r="N101" s="42">
        <v>86.44</v>
      </c>
      <c r="O101" s="39">
        <v>79</v>
      </c>
      <c r="P101" s="118">
        <f t="shared" si="5"/>
        <v>135635.664195291</v>
      </c>
      <c r="Q101" s="118"/>
      <c r="R101" s="43">
        <f t="shared" si="9"/>
        <v>1.7169071417125443</v>
      </c>
      <c r="S101" s="40">
        <v>903</v>
      </c>
      <c r="T101" s="133">
        <v>84.71</v>
      </c>
      <c r="U101" s="134"/>
      <c r="V101" s="39">
        <v>2015</v>
      </c>
      <c r="W101" s="121">
        <f t="shared" si="6"/>
        <v>161389.27132098121</v>
      </c>
      <c r="X101" s="121"/>
      <c r="Y101" s="122">
        <f t="shared" si="7"/>
        <v>94.000000000001194</v>
      </c>
      <c r="Z101" s="122"/>
    </row>
    <row r="102" spans="1:26">
      <c r="B102" s="25">
        <v>92</v>
      </c>
      <c r="C102" s="113">
        <f t="shared" si="8"/>
        <v>4682578.0778306806</v>
      </c>
      <c r="D102" s="113"/>
      <c r="E102" s="25">
        <v>2015</v>
      </c>
      <c r="F102" s="26">
        <v>922</v>
      </c>
      <c r="G102" s="25" t="s">
        <v>53</v>
      </c>
      <c r="H102" s="25"/>
      <c r="I102" s="30" t="s">
        <v>3</v>
      </c>
      <c r="J102" s="30" t="s">
        <v>58</v>
      </c>
      <c r="K102" s="30" t="s">
        <v>3</v>
      </c>
      <c r="L102" s="129">
        <v>85.21</v>
      </c>
      <c r="M102" s="130"/>
      <c r="N102" s="28">
        <v>86.1</v>
      </c>
      <c r="O102" s="25">
        <v>89</v>
      </c>
      <c r="P102" s="113">
        <f t="shared" si="5"/>
        <v>140477.34233492042</v>
      </c>
      <c r="Q102" s="113"/>
      <c r="R102" s="29">
        <f t="shared" si="9"/>
        <v>1.5783971048867462</v>
      </c>
      <c r="S102" s="26">
        <v>922</v>
      </c>
      <c r="T102" s="137">
        <v>85.21</v>
      </c>
      <c r="U102" s="138"/>
      <c r="V102" s="25">
        <v>2015</v>
      </c>
      <c r="W102" s="116">
        <f t="shared" si="6"/>
        <v>0</v>
      </c>
      <c r="X102" s="116"/>
      <c r="Y102" s="117">
        <f t="shared" si="7"/>
        <v>0</v>
      </c>
      <c r="Z102" s="117"/>
    </row>
    <row r="103" spans="1:26">
      <c r="B103" s="25">
        <v>93</v>
      </c>
      <c r="C103" s="113">
        <f t="shared" si="8"/>
        <v>4682578.0778306806</v>
      </c>
      <c r="D103" s="113"/>
      <c r="E103" s="25">
        <v>2015</v>
      </c>
      <c r="F103" s="26">
        <v>928</v>
      </c>
      <c r="G103" s="25" t="s">
        <v>53</v>
      </c>
      <c r="H103" s="25" t="s">
        <v>57</v>
      </c>
      <c r="I103" s="50" t="s">
        <v>3</v>
      </c>
      <c r="J103" s="50" t="s">
        <v>3</v>
      </c>
      <c r="K103" s="50" t="s">
        <v>3</v>
      </c>
      <c r="L103" s="129">
        <v>83.81</v>
      </c>
      <c r="M103" s="130"/>
      <c r="N103" s="28">
        <v>84.5</v>
      </c>
      <c r="O103" s="25">
        <v>69</v>
      </c>
      <c r="P103" s="113">
        <f t="shared" si="5"/>
        <v>140477.34233492042</v>
      </c>
      <c r="Q103" s="113"/>
      <c r="R103" s="29">
        <f t="shared" si="9"/>
        <v>2.0359035121002962</v>
      </c>
      <c r="S103" s="26">
        <v>929</v>
      </c>
      <c r="T103" s="137">
        <v>83.81</v>
      </c>
      <c r="U103" s="138"/>
      <c r="V103" s="25">
        <v>2015</v>
      </c>
      <c r="W103" s="116">
        <f t="shared" si="6"/>
        <v>0</v>
      </c>
      <c r="X103" s="116"/>
      <c r="Y103" s="117">
        <f t="shared" si="7"/>
        <v>0</v>
      </c>
      <c r="Z103" s="117"/>
    </row>
    <row r="104" spans="1:26">
      <c r="A104" s="1" t="s">
        <v>68</v>
      </c>
      <c r="B104" s="25">
        <v>94</v>
      </c>
      <c r="C104" s="113">
        <f t="shared" si="8"/>
        <v>4682578.0778306806</v>
      </c>
      <c r="D104" s="113"/>
      <c r="E104" s="25">
        <v>2015</v>
      </c>
      <c r="F104" s="26">
        <v>929</v>
      </c>
      <c r="G104" s="25" t="s">
        <v>56</v>
      </c>
      <c r="H104" s="25" t="s">
        <v>54</v>
      </c>
      <c r="I104" s="50" t="s">
        <v>3</v>
      </c>
      <c r="J104" s="50" t="s">
        <v>3</v>
      </c>
      <c r="K104" s="50" t="s">
        <v>3</v>
      </c>
      <c r="L104" s="129">
        <v>83.64</v>
      </c>
      <c r="M104" s="130"/>
      <c r="N104" s="28">
        <v>82.82</v>
      </c>
      <c r="O104" s="25">
        <f t="shared" si="10"/>
        <v>82.000000000000739</v>
      </c>
      <c r="P104" s="113">
        <f t="shared" si="5"/>
        <v>140477.34233492042</v>
      </c>
      <c r="Q104" s="113"/>
      <c r="R104" s="29">
        <f t="shared" si="9"/>
        <v>1.7131383211575508</v>
      </c>
      <c r="S104" s="26">
        <v>929</v>
      </c>
      <c r="T104" s="137">
        <v>83.64</v>
      </c>
      <c r="U104" s="138"/>
      <c r="V104" s="25">
        <v>2015</v>
      </c>
      <c r="W104" s="116">
        <f t="shared" si="6"/>
        <v>0</v>
      </c>
      <c r="X104" s="116"/>
      <c r="Y104" s="117">
        <f t="shared" si="7"/>
        <v>0</v>
      </c>
      <c r="Z104" s="117"/>
    </row>
    <row r="105" spans="1:26" s="38" customFormat="1" ht="14.25" thickBot="1">
      <c r="A105" s="31">
        <f>SUM(W101:X105)</f>
        <v>96553.574858710432</v>
      </c>
      <c r="B105" s="32">
        <v>95</v>
      </c>
      <c r="C105" s="123">
        <f t="shared" si="8"/>
        <v>4682578.0778306806</v>
      </c>
      <c r="D105" s="123"/>
      <c r="E105" s="32">
        <v>2015</v>
      </c>
      <c r="F105" s="33">
        <v>930</v>
      </c>
      <c r="G105" s="32" t="s">
        <v>56</v>
      </c>
      <c r="H105" s="32" t="s">
        <v>55</v>
      </c>
      <c r="I105" s="44" t="s">
        <v>13</v>
      </c>
      <c r="J105" s="44" t="s">
        <v>58</v>
      </c>
      <c r="K105" s="44" t="s">
        <v>3</v>
      </c>
      <c r="L105" s="124">
        <v>84.61</v>
      </c>
      <c r="M105" s="125"/>
      <c r="N105" s="36">
        <v>83.83</v>
      </c>
      <c r="O105" s="32">
        <f t="shared" si="10"/>
        <v>78.000000000000114</v>
      </c>
      <c r="P105" s="123">
        <f>IF(F105="","",C105*0.03)</f>
        <v>140477.34233492042</v>
      </c>
      <c r="Q105" s="123"/>
      <c r="R105" s="37">
        <f>IF(O105="","",(P105/O105)/1000)</f>
        <v>1.8009915683964131</v>
      </c>
      <c r="S105" s="33">
        <v>1002</v>
      </c>
      <c r="T105" s="135">
        <v>84.25</v>
      </c>
      <c r="U105" s="136"/>
      <c r="V105" s="32">
        <v>2015</v>
      </c>
      <c r="W105" s="127">
        <f t="shared" si="6"/>
        <v>-64835.696462270767</v>
      </c>
      <c r="X105" s="127"/>
      <c r="Y105" s="128">
        <f t="shared" si="7"/>
        <v>-78.000000000000114</v>
      </c>
      <c r="Z105" s="128"/>
    </row>
    <row r="106" spans="1:26">
      <c r="B106" s="39">
        <v>96</v>
      </c>
      <c r="C106" s="118">
        <f t="shared" si="8"/>
        <v>4617742.3813684098</v>
      </c>
      <c r="D106" s="118"/>
      <c r="E106" s="39">
        <v>2015</v>
      </c>
      <c r="F106" s="40">
        <v>1008</v>
      </c>
      <c r="G106" s="39" t="s">
        <v>56</v>
      </c>
      <c r="H106" s="39"/>
      <c r="I106" s="45" t="s">
        <v>1</v>
      </c>
      <c r="J106" s="45" t="s">
        <v>1</v>
      </c>
      <c r="K106" s="45" t="s">
        <v>3</v>
      </c>
      <c r="L106" s="131">
        <v>86.75</v>
      </c>
      <c r="M106" s="132"/>
      <c r="N106" s="42">
        <v>86</v>
      </c>
      <c r="O106" s="39">
        <f t="shared" si="10"/>
        <v>75</v>
      </c>
      <c r="P106" s="118">
        <f>IF(F106="","",C106*0.03)</f>
        <v>138532.27144105229</v>
      </c>
      <c r="Q106" s="118"/>
      <c r="R106" s="43">
        <f>IF(O106="","",(P106/O106)/1000)</f>
        <v>1.8470969525473637</v>
      </c>
      <c r="S106" s="40">
        <v>1013</v>
      </c>
      <c r="T106" s="133">
        <v>88.2</v>
      </c>
      <c r="U106" s="134"/>
      <c r="V106" s="39">
        <v>2015</v>
      </c>
      <c r="W106" s="121">
        <f t="shared" si="6"/>
        <v>267829.05811936827</v>
      </c>
      <c r="X106" s="121"/>
      <c r="Y106" s="122">
        <f t="shared" si="7"/>
        <v>145.00000000000028</v>
      </c>
      <c r="Z106" s="122"/>
    </row>
    <row r="107" spans="1:26">
      <c r="A107" s="1" t="s">
        <v>70</v>
      </c>
      <c r="B107" s="25">
        <v>97</v>
      </c>
      <c r="C107" s="113">
        <f t="shared" si="8"/>
        <v>4885571.4394877777</v>
      </c>
      <c r="D107" s="113"/>
      <c r="E107" s="25">
        <v>2015</v>
      </c>
      <c r="F107" s="26">
        <v>1022</v>
      </c>
      <c r="G107" s="25" t="s">
        <v>56</v>
      </c>
      <c r="H107" s="25" t="s">
        <v>57</v>
      </c>
      <c r="I107" s="30" t="s">
        <v>58</v>
      </c>
      <c r="J107" s="30" t="s">
        <v>1</v>
      </c>
      <c r="K107" s="30" t="s">
        <v>3</v>
      </c>
      <c r="L107" s="129">
        <v>87.15</v>
      </c>
      <c r="M107" s="130"/>
      <c r="N107" s="28">
        <v>86.42</v>
      </c>
      <c r="O107" s="25">
        <f t="shared" si="10"/>
        <v>73.000000000000398</v>
      </c>
      <c r="P107" s="113">
        <f t="shared" si="5"/>
        <v>146567.14318463331</v>
      </c>
      <c r="Q107" s="113"/>
      <c r="R107" s="29">
        <f t="shared" si="9"/>
        <v>2.0077690847209935</v>
      </c>
      <c r="S107" s="26">
        <v>1023</v>
      </c>
      <c r="T107" s="115">
        <v>87.39</v>
      </c>
      <c r="U107" s="115"/>
      <c r="V107" s="25">
        <v>2015</v>
      </c>
      <c r="W107" s="116">
        <f t="shared" si="6"/>
        <v>48186.458033302813</v>
      </c>
      <c r="X107" s="116"/>
      <c r="Y107" s="117">
        <f t="shared" si="7"/>
        <v>23.999999999999488</v>
      </c>
      <c r="Z107" s="117"/>
    </row>
    <row r="108" spans="1:26" s="38" customFormat="1" ht="14.25" thickBot="1">
      <c r="A108" s="31">
        <f>SUM(W106:X108)</f>
        <v>266677.9371774536</v>
      </c>
      <c r="B108" s="32">
        <v>98</v>
      </c>
      <c r="C108" s="123">
        <f t="shared" si="8"/>
        <v>4933757.8975210804</v>
      </c>
      <c r="D108" s="123"/>
      <c r="E108" s="32">
        <v>2015</v>
      </c>
      <c r="F108" s="33">
        <v>1023</v>
      </c>
      <c r="G108" s="32" t="s">
        <v>56</v>
      </c>
      <c r="H108" s="32" t="s">
        <v>57</v>
      </c>
      <c r="I108" s="44" t="s">
        <v>1</v>
      </c>
      <c r="J108" s="44" t="s">
        <v>1</v>
      </c>
      <c r="K108" s="44" t="s">
        <v>3</v>
      </c>
      <c r="L108" s="124">
        <v>87.64</v>
      </c>
      <c r="M108" s="125"/>
      <c r="N108" s="36">
        <v>87.43</v>
      </c>
      <c r="O108" s="32">
        <f t="shared" si="10"/>
        <v>20.999999999999375</v>
      </c>
      <c r="P108" s="123">
        <f t="shared" si="5"/>
        <v>148012.7369256324</v>
      </c>
      <c r="Q108" s="123"/>
      <c r="R108" s="37">
        <f t="shared" si="9"/>
        <v>7.0482255678874672</v>
      </c>
      <c r="S108" s="33">
        <v>1027</v>
      </c>
      <c r="T108" s="126">
        <v>87.57</v>
      </c>
      <c r="U108" s="126"/>
      <c r="V108" s="32">
        <v>2015</v>
      </c>
      <c r="W108" s="127">
        <f t="shared" si="6"/>
        <v>-49337.578975217475</v>
      </c>
      <c r="X108" s="127"/>
      <c r="Y108" s="128">
        <f t="shared" si="7"/>
        <v>-20.999999999999375</v>
      </c>
      <c r="Z108" s="128"/>
    </row>
    <row r="109" spans="1:26">
      <c r="A109" s="1" t="s">
        <v>72</v>
      </c>
      <c r="B109" s="39">
        <v>99</v>
      </c>
      <c r="C109" s="118">
        <f t="shared" si="8"/>
        <v>4884420.318545863</v>
      </c>
      <c r="D109" s="118"/>
      <c r="E109" s="39">
        <v>2015</v>
      </c>
      <c r="F109" s="40">
        <v>1207</v>
      </c>
      <c r="G109" s="39" t="s">
        <v>53</v>
      </c>
      <c r="H109" s="39" t="s">
        <v>54</v>
      </c>
      <c r="I109" s="45" t="s">
        <v>1</v>
      </c>
      <c r="J109" s="45" t="s">
        <v>1</v>
      </c>
      <c r="K109" s="45" t="s">
        <v>3</v>
      </c>
      <c r="L109" s="119">
        <v>90.06</v>
      </c>
      <c r="M109" s="119"/>
      <c r="N109" s="42">
        <v>90.38</v>
      </c>
      <c r="O109" s="39">
        <v>32</v>
      </c>
      <c r="P109" s="118">
        <f t="shared" si="5"/>
        <v>146532.60955637589</v>
      </c>
      <c r="Q109" s="118"/>
      <c r="R109" s="43">
        <f t="shared" si="9"/>
        <v>4.5791440486367465</v>
      </c>
      <c r="S109" s="40">
        <v>1208</v>
      </c>
      <c r="T109" s="120">
        <v>88.72</v>
      </c>
      <c r="U109" s="120"/>
      <c r="V109" s="39">
        <v>2015</v>
      </c>
      <c r="W109" s="121">
        <f t="shared" si="6"/>
        <v>613605.30251732562</v>
      </c>
      <c r="X109" s="121"/>
      <c r="Y109" s="122">
        <f t="shared" si="7"/>
        <v>134.00000000000034</v>
      </c>
      <c r="Z109" s="122"/>
    </row>
    <row r="110" spans="1:26">
      <c r="A110" s="70">
        <f>SUM(W109:X110)</f>
        <v>654840.49467529869</v>
      </c>
      <c r="B110" s="25">
        <v>100</v>
      </c>
      <c r="C110" s="113">
        <f t="shared" si="8"/>
        <v>5498025.6210631886</v>
      </c>
      <c r="D110" s="113"/>
      <c r="E110" s="25">
        <v>2015</v>
      </c>
      <c r="F110" s="26">
        <v>1209</v>
      </c>
      <c r="G110" s="25" t="s">
        <v>53</v>
      </c>
      <c r="H110" s="25" t="s">
        <v>55</v>
      </c>
      <c r="I110" s="30" t="s">
        <v>3</v>
      </c>
      <c r="J110" s="30" t="s">
        <v>1</v>
      </c>
      <c r="K110" s="30" t="s">
        <v>3</v>
      </c>
      <c r="L110" s="114">
        <v>88.48</v>
      </c>
      <c r="M110" s="114"/>
      <c r="N110" s="28">
        <v>88.8</v>
      </c>
      <c r="O110" s="25">
        <v>32</v>
      </c>
      <c r="P110" s="113">
        <f t="shared" si="5"/>
        <v>164940.76863189565</v>
      </c>
      <c r="Q110" s="113"/>
      <c r="R110" s="29">
        <f t="shared" si="9"/>
        <v>5.1543990197467391</v>
      </c>
      <c r="S110" s="26">
        <v>1209</v>
      </c>
      <c r="T110" s="115">
        <v>88.4</v>
      </c>
      <c r="U110" s="115"/>
      <c r="V110" s="25">
        <v>2015</v>
      </c>
      <c r="W110" s="116">
        <f t="shared" si="6"/>
        <v>41235.192157973033</v>
      </c>
      <c r="X110" s="116"/>
      <c r="Y110" s="117">
        <f t="shared" si="7"/>
        <v>7.9999999999998295</v>
      </c>
      <c r="Z110" s="117"/>
    </row>
    <row r="111" spans="1:26">
      <c r="B111" s="1"/>
      <c r="C111" s="1"/>
      <c r="D111" s="1"/>
      <c r="E111" s="1"/>
      <c r="F111" s="1"/>
      <c r="G111" s="1"/>
      <c r="H111" s="1"/>
      <c r="I111" s="71"/>
      <c r="J111" s="71"/>
      <c r="K111" s="71"/>
      <c r="L111" s="1"/>
      <c r="M111" s="1"/>
      <c r="N111" s="1"/>
      <c r="O111" s="63"/>
      <c r="P111" s="63"/>
      <c r="Q111" s="63"/>
      <c r="R111" s="63"/>
      <c r="S111" s="63"/>
      <c r="T111" s="63"/>
      <c r="U111" s="63"/>
      <c r="V111" s="63"/>
      <c r="W111" s="63"/>
      <c r="X111" s="64"/>
      <c r="Y111" s="64"/>
      <c r="Z111" s="64"/>
    </row>
  </sheetData>
  <mergeCells count="643">
    <mergeCell ref="S4:T4"/>
    <mergeCell ref="U4:V4"/>
    <mergeCell ref="B5:C5"/>
    <mergeCell ref="D5:N5"/>
    <mergeCell ref="O5:P5"/>
    <mergeCell ref="Q5:V5"/>
    <mergeCell ref="B4:C4"/>
    <mergeCell ref="D4:E4"/>
    <mergeCell ref="F4:G4"/>
    <mergeCell ref="H4:N4"/>
    <mergeCell ref="O4:P4"/>
    <mergeCell ref="Q4:R4"/>
    <mergeCell ref="A9:A10"/>
    <mergeCell ref="B9:B10"/>
    <mergeCell ref="C9:D10"/>
    <mergeCell ref="E9:H9"/>
    <mergeCell ref="I9:K9"/>
    <mergeCell ref="L9:N9"/>
    <mergeCell ref="S6:T6"/>
    <mergeCell ref="U6:V6"/>
    <mergeCell ref="B7:C7"/>
    <mergeCell ref="D7:E7"/>
    <mergeCell ref="G7:H7"/>
    <mergeCell ref="J7:K7"/>
    <mergeCell ref="M7:N7"/>
    <mergeCell ref="O7:P7"/>
    <mergeCell ref="Q7:R7"/>
    <mergeCell ref="U7:V7"/>
    <mergeCell ref="B6:C6"/>
    <mergeCell ref="D6:E6"/>
    <mergeCell ref="F6:K6"/>
    <mergeCell ref="L6:N6"/>
    <mergeCell ref="O6:P6"/>
    <mergeCell ref="Q6:R6"/>
    <mergeCell ref="O9:Q9"/>
    <mergeCell ref="R9:R10"/>
    <mergeCell ref="S9:V9"/>
    <mergeCell ref="W9:Z9"/>
    <mergeCell ref="L10:M10"/>
    <mergeCell ref="P10:Q10"/>
    <mergeCell ref="T10:U10"/>
    <mergeCell ref="W10:X10"/>
    <mergeCell ref="Y10:Z10"/>
    <mergeCell ref="C12:D12"/>
    <mergeCell ref="L12:M12"/>
    <mergeCell ref="P12:Q12"/>
    <mergeCell ref="T12:U12"/>
    <mergeCell ref="W12:X12"/>
    <mergeCell ref="Y12:Z12"/>
    <mergeCell ref="C11:D11"/>
    <mergeCell ref="L11:M11"/>
    <mergeCell ref="P11:Q11"/>
    <mergeCell ref="T11:U11"/>
    <mergeCell ref="W11:X11"/>
    <mergeCell ref="Y11:Z11"/>
    <mergeCell ref="C14:D14"/>
    <mergeCell ref="L14:M14"/>
    <mergeCell ref="P14:Q14"/>
    <mergeCell ref="T14:U14"/>
    <mergeCell ref="W14:X14"/>
    <mergeCell ref="Y14:Z14"/>
    <mergeCell ref="C13:D13"/>
    <mergeCell ref="L13:M13"/>
    <mergeCell ref="P13:Q13"/>
    <mergeCell ref="T13:U13"/>
    <mergeCell ref="W13:X13"/>
    <mergeCell ref="Y13:Z13"/>
    <mergeCell ref="C16:D16"/>
    <mergeCell ref="L16:M16"/>
    <mergeCell ref="P16:Q16"/>
    <mergeCell ref="T16:U16"/>
    <mergeCell ref="W16:X16"/>
    <mergeCell ref="Y16:Z16"/>
    <mergeCell ref="C15:D15"/>
    <mergeCell ref="L15:M15"/>
    <mergeCell ref="P15:Q15"/>
    <mergeCell ref="T15:U15"/>
    <mergeCell ref="W15:X15"/>
    <mergeCell ref="Y15:Z15"/>
    <mergeCell ref="C18:D18"/>
    <mergeCell ref="L18:M18"/>
    <mergeCell ref="P18:Q18"/>
    <mergeCell ref="T18:U18"/>
    <mergeCell ref="W18:X18"/>
    <mergeCell ref="Y18:Z18"/>
    <mergeCell ref="C17:D17"/>
    <mergeCell ref="L17:M17"/>
    <mergeCell ref="P17:Q17"/>
    <mergeCell ref="T17:U17"/>
    <mergeCell ref="W17:X17"/>
    <mergeCell ref="Y17:Z17"/>
    <mergeCell ref="C20:D20"/>
    <mergeCell ref="L20:M20"/>
    <mergeCell ref="P20:Q20"/>
    <mergeCell ref="T20:U20"/>
    <mergeCell ref="W20:X20"/>
    <mergeCell ref="Y20:Z20"/>
    <mergeCell ref="C19:D19"/>
    <mergeCell ref="L19:M19"/>
    <mergeCell ref="P19:Q19"/>
    <mergeCell ref="T19:U19"/>
    <mergeCell ref="W19:X19"/>
    <mergeCell ref="Y19:Z19"/>
    <mergeCell ref="C22:D22"/>
    <mergeCell ref="L22:M22"/>
    <mergeCell ref="P22:Q22"/>
    <mergeCell ref="T22:U22"/>
    <mergeCell ref="W22:X22"/>
    <mergeCell ref="Y22:Z22"/>
    <mergeCell ref="C21:D21"/>
    <mergeCell ref="L21:M21"/>
    <mergeCell ref="P21:Q21"/>
    <mergeCell ref="T21:U21"/>
    <mergeCell ref="W21:X21"/>
    <mergeCell ref="Y21:Z21"/>
    <mergeCell ref="C24:D24"/>
    <mergeCell ref="L24:M24"/>
    <mergeCell ref="P24:Q24"/>
    <mergeCell ref="T24:U24"/>
    <mergeCell ref="W24:X24"/>
    <mergeCell ref="Y24:Z24"/>
    <mergeCell ref="C23:D23"/>
    <mergeCell ref="L23:M23"/>
    <mergeCell ref="P23:Q23"/>
    <mergeCell ref="T23:U23"/>
    <mergeCell ref="W23:X23"/>
    <mergeCell ref="Y23:Z23"/>
    <mergeCell ref="C26:D26"/>
    <mergeCell ref="L26:M26"/>
    <mergeCell ref="P26:Q26"/>
    <mergeCell ref="T26:U26"/>
    <mergeCell ref="W26:X26"/>
    <mergeCell ref="Y26:Z26"/>
    <mergeCell ref="C25:D25"/>
    <mergeCell ref="L25:M25"/>
    <mergeCell ref="P25:Q25"/>
    <mergeCell ref="T25:U25"/>
    <mergeCell ref="W25:X25"/>
    <mergeCell ref="Y25:Z25"/>
    <mergeCell ref="C28:D28"/>
    <mergeCell ref="L28:M28"/>
    <mergeCell ref="P28:Q28"/>
    <mergeCell ref="T28:U28"/>
    <mergeCell ref="W28:X28"/>
    <mergeCell ref="Y28:Z28"/>
    <mergeCell ref="C27:D27"/>
    <mergeCell ref="L27:M27"/>
    <mergeCell ref="P27:Q27"/>
    <mergeCell ref="T27:U27"/>
    <mergeCell ref="W27:X27"/>
    <mergeCell ref="Y27:Z27"/>
    <mergeCell ref="C30:D30"/>
    <mergeCell ref="L30:M30"/>
    <mergeCell ref="P30:Q30"/>
    <mergeCell ref="T30:U30"/>
    <mergeCell ref="W30:X30"/>
    <mergeCell ref="Y30:Z30"/>
    <mergeCell ref="C29:D29"/>
    <mergeCell ref="L29:M29"/>
    <mergeCell ref="P29:Q29"/>
    <mergeCell ref="T29:U29"/>
    <mergeCell ref="W29:X29"/>
    <mergeCell ref="Y29:Z29"/>
    <mergeCell ref="C32:D32"/>
    <mergeCell ref="L32:M32"/>
    <mergeCell ref="P32:Q32"/>
    <mergeCell ref="T32:U32"/>
    <mergeCell ref="W32:X32"/>
    <mergeCell ref="Y32:Z32"/>
    <mergeCell ref="C31:D31"/>
    <mergeCell ref="L31:M31"/>
    <mergeCell ref="P31:Q31"/>
    <mergeCell ref="T31:U31"/>
    <mergeCell ref="W31:X31"/>
    <mergeCell ref="Y31:Z31"/>
    <mergeCell ref="C34:D34"/>
    <mergeCell ref="L34:M34"/>
    <mergeCell ref="P34:Q34"/>
    <mergeCell ref="T34:U34"/>
    <mergeCell ref="W34:X34"/>
    <mergeCell ref="Y34:Z34"/>
    <mergeCell ref="C33:D33"/>
    <mergeCell ref="L33:M33"/>
    <mergeCell ref="P33:Q33"/>
    <mergeCell ref="T33:U33"/>
    <mergeCell ref="W33:X33"/>
    <mergeCell ref="Y33:Z33"/>
    <mergeCell ref="C36:D36"/>
    <mergeCell ref="L36:M36"/>
    <mergeCell ref="P36:Q36"/>
    <mergeCell ref="T36:U36"/>
    <mergeCell ref="W36:X36"/>
    <mergeCell ref="Y36:Z36"/>
    <mergeCell ref="C35:D35"/>
    <mergeCell ref="L35:M35"/>
    <mergeCell ref="P35:Q35"/>
    <mergeCell ref="T35:U35"/>
    <mergeCell ref="W35:X35"/>
    <mergeCell ref="Y35:Z35"/>
    <mergeCell ref="C38:D38"/>
    <mergeCell ref="L38:M38"/>
    <mergeCell ref="P38:Q38"/>
    <mergeCell ref="T38:U38"/>
    <mergeCell ref="W38:X38"/>
    <mergeCell ref="Y38:Z38"/>
    <mergeCell ref="C37:D37"/>
    <mergeCell ref="L37:M37"/>
    <mergeCell ref="P37:Q37"/>
    <mergeCell ref="T37:U37"/>
    <mergeCell ref="W37:X37"/>
    <mergeCell ref="Y37:Z37"/>
    <mergeCell ref="C40:D40"/>
    <mergeCell ref="L40:M40"/>
    <mergeCell ref="P40:Q40"/>
    <mergeCell ref="T40:U40"/>
    <mergeCell ref="W40:X40"/>
    <mergeCell ref="Y40:Z40"/>
    <mergeCell ref="C39:D39"/>
    <mergeCell ref="L39:M39"/>
    <mergeCell ref="P39:Q39"/>
    <mergeCell ref="T39:U39"/>
    <mergeCell ref="W39:X39"/>
    <mergeCell ref="Y39:Z39"/>
    <mergeCell ref="C42:D42"/>
    <mergeCell ref="L42:M42"/>
    <mergeCell ref="P42:Q42"/>
    <mergeCell ref="T42:U42"/>
    <mergeCell ref="W42:X42"/>
    <mergeCell ref="Y42:Z42"/>
    <mergeCell ref="C41:D41"/>
    <mergeCell ref="L41:M41"/>
    <mergeCell ref="P41:Q41"/>
    <mergeCell ref="T41:U41"/>
    <mergeCell ref="W41:X41"/>
    <mergeCell ref="Y41:Z41"/>
    <mergeCell ref="C44:D44"/>
    <mergeCell ref="L44:M44"/>
    <mergeCell ref="P44:Q44"/>
    <mergeCell ref="T44:U44"/>
    <mergeCell ref="W44:X44"/>
    <mergeCell ref="Y44:Z44"/>
    <mergeCell ref="C43:D43"/>
    <mergeCell ref="L43:M43"/>
    <mergeCell ref="P43:Q43"/>
    <mergeCell ref="T43:U43"/>
    <mergeCell ref="W43:X43"/>
    <mergeCell ref="Y43:Z43"/>
    <mergeCell ref="C46:D46"/>
    <mergeCell ref="L46:M46"/>
    <mergeCell ref="P46:Q46"/>
    <mergeCell ref="T46:U46"/>
    <mergeCell ref="W46:X46"/>
    <mergeCell ref="Y46:Z46"/>
    <mergeCell ref="C45:D45"/>
    <mergeCell ref="L45:M45"/>
    <mergeCell ref="P45:Q45"/>
    <mergeCell ref="T45:U45"/>
    <mergeCell ref="W45:X45"/>
    <mergeCell ref="Y45:Z45"/>
    <mergeCell ref="C48:D48"/>
    <mergeCell ref="L48:M48"/>
    <mergeCell ref="P48:Q48"/>
    <mergeCell ref="T48:U48"/>
    <mergeCell ref="W48:X48"/>
    <mergeCell ref="Y48:Z48"/>
    <mergeCell ref="C47:D47"/>
    <mergeCell ref="L47:M47"/>
    <mergeCell ref="P47:Q47"/>
    <mergeCell ref="T47:U47"/>
    <mergeCell ref="W47:X47"/>
    <mergeCell ref="Y47:Z47"/>
    <mergeCell ref="C50:D50"/>
    <mergeCell ref="L50:M50"/>
    <mergeCell ref="P50:Q50"/>
    <mergeCell ref="T50:U50"/>
    <mergeCell ref="W50:X50"/>
    <mergeCell ref="Y50:Z50"/>
    <mergeCell ref="C49:D49"/>
    <mergeCell ref="L49:M49"/>
    <mergeCell ref="P49:Q49"/>
    <mergeCell ref="T49:U49"/>
    <mergeCell ref="W49:X49"/>
    <mergeCell ref="Y49:Z49"/>
    <mergeCell ref="C52:D52"/>
    <mergeCell ref="L52:M52"/>
    <mergeCell ref="P52:Q52"/>
    <mergeCell ref="T52:U52"/>
    <mergeCell ref="W52:X52"/>
    <mergeCell ref="Y52:Z52"/>
    <mergeCell ref="C51:D51"/>
    <mergeCell ref="L51:M51"/>
    <mergeCell ref="P51:Q51"/>
    <mergeCell ref="T51:U51"/>
    <mergeCell ref="W51:X51"/>
    <mergeCell ref="Y51:Z51"/>
    <mergeCell ref="C54:D54"/>
    <mergeCell ref="L54:M54"/>
    <mergeCell ref="P54:Q54"/>
    <mergeCell ref="T54:U54"/>
    <mergeCell ref="W54:X54"/>
    <mergeCell ref="Y54:Z54"/>
    <mergeCell ref="C53:D53"/>
    <mergeCell ref="L53:M53"/>
    <mergeCell ref="P53:Q53"/>
    <mergeCell ref="T53:U53"/>
    <mergeCell ref="W53:X53"/>
    <mergeCell ref="Y53:Z53"/>
    <mergeCell ref="C56:D56"/>
    <mergeCell ref="L56:M56"/>
    <mergeCell ref="P56:Q56"/>
    <mergeCell ref="T56:U56"/>
    <mergeCell ref="W56:X56"/>
    <mergeCell ref="Y56:Z56"/>
    <mergeCell ref="C55:D55"/>
    <mergeCell ref="L55:M55"/>
    <mergeCell ref="P55:Q55"/>
    <mergeCell ref="T55:U55"/>
    <mergeCell ref="W55:X55"/>
    <mergeCell ref="Y55:Z55"/>
    <mergeCell ref="C58:D58"/>
    <mergeCell ref="L58:M58"/>
    <mergeCell ref="P58:Q58"/>
    <mergeCell ref="T58:U58"/>
    <mergeCell ref="W58:X58"/>
    <mergeCell ref="Y58:Z58"/>
    <mergeCell ref="C57:D57"/>
    <mergeCell ref="L57:M57"/>
    <mergeCell ref="P57:Q57"/>
    <mergeCell ref="T57:U57"/>
    <mergeCell ref="W57:X57"/>
    <mergeCell ref="Y57:Z57"/>
    <mergeCell ref="C60:D60"/>
    <mergeCell ref="L60:M60"/>
    <mergeCell ref="P60:Q60"/>
    <mergeCell ref="T60:U60"/>
    <mergeCell ref="W60:X60"/>
    <mergeCell ref="Y60:Z60"/>
    <mergeCell ref="C59:D59"/>
    <mergeCell ref="L59:M59"/>
    <mergeCell ref="P59:Q59"/>
    <mergeCell ref="T59:U59"/>
    <mergeCell ref="W59:X59"/>
    <mergeCell ref="Y59:Z59"/>
    <mergeCell ref="C62:D62"/>
    <mergeCell ref="L62:M62"/>
    <mergeCell ref="P62:Q62"/>
    <mergeCell ref="T62:U62"/>
    <mergeCell ref="W62:X62"/>
    <mergeCell ref="Y62:Z62"/>
    <mergeCell ref="C61:D61"/>
    <mergeCell ref="L61:M61"/>
    <mergeCell ref="P61:Q61"/>
    <mergeCell ref="T61:U61"/>
    <mergeCell ref="W61:X61"/>
    <mergeCell ref="Y61:Z61"/>
    <mergeCell ref="C64:D64"/>
    <mergeCell ref="L64:M64"/>
    <mergeCell ref="P64:Q64"/>
    <mergeCell ref="T64:U64"/>
    <mergeCell ref="W64:X64"/>
    <mergeCell ref="Y64:Z64"/>
    <mergeCell ref="C63:D63"/>
    <mergeCell ref="L63:M63"/>
    <mergeCell ref="P63:Q63"/>
    <mergeCell ref="T63:U63"/>
    <mergeCell ref="W63:X63"/>
    <mergeCell ref="Y63:Z63"/>
    <mergeCell ref="C66:D66"/>
    <mergeCell ref="L66:M66"/>
    <mergeCell ref="P66:Q66"/>
    <mergeCell ref="T66:U66"/>
    <mergeCell ref="W66:X66"/>
    <mergeCell ref="Y66:Z66"/>
    <mergeCell ref="C65:D65"/>
    <mergeCell ref="L65:M65"/>
    <mergeCell ref="P65:Q65"/>
    <mergeCell ref="T65:U65"/>
    <mergeCell ref="W65:X65"/>
    <mergeCell ref="Y65:Z65"/>
    <mergeCell ref="C68:D68"/>
    <mergeCell ref="L68:M68"/>
    <mergeCell ref="P68:Q68"/>
    <mergeCell ref="T68:U68"/>
    <mergeCell ref="W68:X68"/>
    <mergeCell ref="Y68:Z68"/>
    <mergeCell ref="C67:D67"/>
    <mergeCell ref="L67:M67"/>
    <mergeCell ref="P67:Q67"/>
    <mergeCell ref="T67:U67"/>
    <mergeCell ref="W67:X67"/>
    <mergeCell ref="Y67:Z67"/>
    <mergeCell ref="C70:D70"/>
    <mergeCell ref="L70:M70"/>
    <mergeCell ref="P70:Q70"/>
    <mergeCell ref="T70:U70"/>
    <mergeCell ref="W70:X70"/>
    <mergeCell ref="Y70:Z70"/>
    <mergeCell ref="C69:D69"/>
    <mergeCell ref="L69:M69"/>
    <mergeCell ref="P69:Q69"/>
    <mergeCell ref="T69:U69"/>
    <mergeCell ref="W69:X69"/>
    <mergeCell ref="Y69:Z69"/>
    <mergeCell ref="C72:D72"/>
    <mergeCell ref="L72:M72"/>
    <mergeCell ref="P72:Q72"/>
    <mergeCell ref="T72:U72"/>
    <mergeCell ref="W72:X72"/>
    <mergeCell ref="Y72:Z72"/>
    <mergeCell ref="C71:D71"/>
    <mergeCell ref="L71:M71"/>
    <mergeCell ref="P71:Q71"/>
    <mergeCell ref="T71:U71"/>
    <mergeCell ref="W71:X71"/>
    <mergeCell ref="Y71:Z71"/>
    <mergeCell ref="C74:D74"/>
    <mergeCell ref="L74:M74"/>
    <mergeCell ref="P74:Q74"/>
    <mergeCell ref="T74:U74"/>
    <mergeCell ref="W74:X74"/>
    <mergeCell ref="Y74:Z74"/>
    <mergeCell ref="C73:D73"/>
    <mergeCell ref="L73:M73"/>
    <mergeCell ref="P73:Q73"/>
    <mergeCell ref="T73:U73"/>
    <mergeCell ref="W73:X73"/>
    <mergeCell ref="Y73:Z73"/>
    <mergeCell ref="C76:D76"/>
    <mergeCell ref="L76:M76"/>
    <mergeCell ref="P76:Q76"/>
    <mergeCell ref="T76:U76"/>
    <mergeCell ref="W76:X76"/>
    <mergeCell ref="Y76:Z76"/>
    <mergeCell ref="C75:D75"/>
    <mergeCell ref="L75:M75"/>
    <mergeCell ref="P75:Q75"/>
    <mergeCell ref="T75:U75"/>
    <mergeCell ref="W75:X75"/>
    <mergeCell ref="Y75:Z75"/>
    <mergeCell ref="C78:D78"/>
    <mergeCell ref="L78:M78"/>
    <mergeCell ref="P78:Q78"/>
    <mergeCell ref="T78:U78"/>
    <mergeCell ref="W78:X78"/>
    <mergeCell ref="Y78:Z78"/>
    <mergeCell ref="C77:D77"/>
    <mergeCell ref="L77:M77"/>
    <mergeCell ref="P77:Q77"/>
    <mergeCell ref="T77:U77"/>
    <mergeCell ref="W77:X77"/>
    <mergeCell ref="Y77:Z77"/>
    <mergeCell ref="C80:D80"/>
    <mergeCell ref="L80:M80"/>
    <mergeCell ref="P80:Q80"/>
    <mergeCell ref="T80:U80"/>
    <mergeCell ref="W80:X80"/>
    <mergeCell ref="Y80:Z80"/>
    <mergeCell ref="C79:D79"/>
    <mergeCell ref="L79:M79"/>
    <mergeCell ref="P79:Q79"/>
    <mergeCell ref="T79:U79"/>
    <mergeCell ref="W79:X79"/>
    <mergeCell ref="Y79:Z79"/>
    <mergeCell ref="C82:D82"/>
    <mergeCell ref="L82:M82"/>
    <mergeCell ref="P82:Q82"/>
    <mergeCell ref="T82:U82"/>
    <mergeCell ref="W82:X82"/>
    <mergeCell ref="Y82:Z82"/>
    <mergeCell ref="C81:D81"/>
    <mergeCell ref="L81:M81"/>
    <mergeCell ref="P81:Q81"/>
    <mergeCell ref="T81:U81"/>
    <mergeCell ref="W81:X81"/>
    <mergeCell ref="Y81:Z81"/>
    <mergeCell ref="C84:D84"/>
    <mergeCell ref="L84:M84"/>
    <mergeCell ref="P84:Q84"/>
    <mergeCell ref="T84:U84"/>
    <mergeCell ref="W84:X84"/>
    <mergeCell ref="Y84:Z84"/>
    <mergeCell ref="C83:D83"/>
    <mergeCell ref="L83:M83"/>
    <mergeCell ref="P83:Q83"/>
    <mergeCell ref="T83:U83"/>
    <mergeCell ref="W83:X83"/>
    <mergeCell ref="Y83:Z83"/>
    <mergeCell ref="C86:D86"/>
    <mergeCell ref="L86:M86"/>
    <mergeCell ref="P86:Q86"/>
    <mergeCell ref="T86:U86"/>
    <mergeCell ref="W86:X86"/>
    <mergeCell ref="Y86:Z86"/>
    <mergeCell ref="C85:D85"/>
    <mergeCell ref="L85:M85"/>
    <mergeCell ref="P85:Q85"/>
    <mergeCell ref="T85:U85"/>
    <mergeCell ref="W85:X85"/>
    <mergeCell ref="Y85:Z85"/>
    <mergeCell ref="C88:D88"/>
    <mergeCell ref="L88:M88"/>
    <mergeCell ref="P88:Q88"/>
    <mergeCell ref="T88:U88"/>
    <mergeCell ref="W88:X88"/>
    <mergeCell ref="Y88:Z88"/>
    <mergeCell ref="C87:D87"/>
    <mergeCell ref="L87:M87"/>
    <mergeCell ref="P87:Q87"/>
    <mergeCell ref="T87:U87"/>
    <mergeCell ref="W87:X87"/>
    <mergeCell ref="Y87:Z87"/>
    <mergeCell ref="C90:D90"/>
    <mergeCell ref="L90:M90"/>
    <mergeCell ref="P90:Q90"/>
    <mergeCell ref="T90:U90"/>
    <mergeCell ref="W90:X90"/>
    <mergeCell ref="Y90:Z90"/>
    <mergeCell ref="C89:D89"/>
    <mergeCell ref="L89:M89"/>
    <mergeCell ref="P89:Q89"/>
    <mergeCell ref="T89:U89"/>
    <mergeCell ref="W89:X89"/>
    <mergeCell ref="Y89:Z89"/>
    <mergeCell ref="C92:D92"/>
    <mergeCell ref="L92:M92"/>
    <mergeCell ref="P92:Q92"/>
    <mergeCell ref="T92:U92"/>
    <mergeCell ref="W92:X92"/>
    <mergeCell ref="Y92:Z92"/>
    <mergeCell ref="C91:D91"/>
    <mergeCell ref="L91:M91"/>
    <mergeCell ref="P91:Q91"/>
    <mergeCell ref="T91:U91"/>
    <mergeCell ref="W91:X91"/>
    <mergeCell ref="Y91:Z91"/>
    <mergeCell ref="C94:D94"/>
    <mergeCell ref="L94:M94"/>
    <mergeCell ref="P94:Q94"/>
    <mergeCell ref="T94:U94"/>
    <mergeCell ref="W94:X94"/>
    <mergeCell ref="Y94:Z94"/>
    <mergeCell ref="C93:D93"/>
    <mergeCell ref="L93:M93"/>
    <mergeCell ref="P93:Q93"/>
    <mergeCell ref="T93:U93"/>
    <mergeCell ref="W93:X93"/>
    <mergeCell ref="Y93:Z93"/>
    <mergeCell ref="C96:D96"/>
    <mergeCell ref="L96:M96"/>
    <mergeCell ref="P96:Q96"/>
    <mergeCell ref="T96:U96"/>
    <mergeCell ref="W96:X96"/>
    <mergeCell ref="Y96:Z96"/>
    <mergeCell ref="C95:D95"/>
    <mergeCell ref="L95:M95"/>
    <mergeCell ref="P95:Q95"/>
    <mergeCell ref="T95:U95"/>
    <mergeCell ref="W95:X95"/>
    <mergeCell ref="Y95:Z95"/>
    <mergeCell ref="C98:D98"/>
    <mergeCell ref="L98:M98"/>
    <mergeCell ref="P98:Q98"/>
    <mergeCell ref="T98:U98"/>
    <mergeCell ref="W98:X98"/>
    <mergeCell ref="Y98:Z98"/>
    <mergeCell ref="C97:D97"/>
    <mergeCell ref="L97:M97"/>
    <mergeCell ref="P97:Q97"/>
    <mergeCell ref="T97:U97"/>
    <mergeCell ref="W97:X97"/>
    <mergeCell ref="Y97:Z97"/>
    <mergeCell ref="C100:D100"/>
    <mergeCell ref="L100:M100"/>
    <mergeCell ref="P100:Q100"/>
    <mergeCell ref="T100:U100"/>
    <mergeCell ref="W100:X100"/>
    <mergeCell ref="Y100:Z100"/>
    <mergeCell ref="C99:D99"/>
    <mergeCell ref="L99:M99"/>
    <mergeCell ref="P99:Q99"/>
    <mergeCell ref="T99:U99"/>
    <mergeCell ref="W99:X99"/>
    <mergeCell ref="Y99:Z99"/>
    <mergeCell ref="C102:D102"/>
    <mergeCell ref="L102:M102"/>
    <mergeCell ref="P102:Q102"/>
    <mergeCell ref="T102:U102"/>
    <mergeCell ref="W102:X102"/>
    <mergeCell ref="Y102:Z102"/>
    <mergeCell ref="C101:D101"/>
    <mergeCell ref="L101:M101"/>
    <mergeCell ref="P101:Q101"/>
    <mergeCell ref="T101:U101"/>
    <mergeCell ref="W101:X101"/>
    <mergeCell ref="Y101:Z101"/>
    <mergeCell ref="C104:D104"/>
    <mergeCell ref="L104:M104"/>
    <mergeCell ref="P104:Q104"/>
    <mergeCell ref="T104:U104"/>
    <mergeCell ref="W104:X104"/>
    <mergeCell ref="Y104:Z104"/>
    <mergeCell ref="C103:D103"/>
    <mergeCell ref="L103:M103"/>
    <mergeCell ref="P103:Q103"/>
    <mergeCell ref="T103:U103"/>
    <mergeCell ref="W103:X103"/>
    <mergeCell ref="Y103:Z103"/>
    <mergeCell ref="C106:D106"/>
    <mergeCell ref="L106:M106"/>
    <mergeCell ref="P106:Q106"/>
    <mergeCell ref="T106:U106"/>
    <mergeCell ref="W106:X106"/>
    <mergeCell ref="Y106:Z106"/>
    <mergeCell ref="C105:D105"/>
    <mergeCell ref="L105:M105"/>
    <mergeCell ref="P105:Q105"/>
    <mergeCell ref="T105:U105"/>
    <mergeCell ref="W105:X105"/>
    <mergeCell ref="Y105:Z105"/>
    <mergeCell ref="C108:D108"/>
    <mergeCell ref="L108:M108"/>
    <mergeCell ref="P108:Q108"/>
    <mergeCell ref="T108:U108"/>
    <mergeCell ref="W108:X108"/>
    <mergeCell ref="Y108:Z108"/>
    <mergeCell ref="C107:D107"/>
    <mergeCell ref="L107:M107"/>
    <mergeCell ref="P107:Q107"/>
    <mergeCell ref="T107:U107"/>
    <mergeCell ref="W107:X107"/>
    <mergeCell ref="Y107:Z107"/>
    <mergeCell ref="C110:D110"/>
    <mergeCell ref="L110:M110"/>
    <mergeCell ref="P110:Q110"/>
    <mergeCell ref="T110:U110"/>
    <mergeCell ref="W110:X110"/>
    <mergeCell ref="Y110:Z110"/>
    <mergeCell ref="C109:D109"/>
    <mergeCell ref="L109:M109"/>
    <mergeCell ref="P109:Q109"/>
    <mergeCell ref="T109:U109"/>
    <mergeCell ref="W109:X109"/>
    <mergeCell ref="Y109:Z109"/>
  </mergeCells>
  <phoneticPr fontId="2"/>
  <conditionalFormatting sqref="G11:G110">
    <cfRule type="cellIs" dxfId="3" priority="1" stopIfTrue="1" operator="equal">
      <formula>"買"</formula>
    </cfRule>
    <cfRule type="cellIs" dxfId="2" priority="2" stopIfTrue="1" operator="equal">
      <formula>"売"</formula>
    </cfRule>
  </conditionalFormatting>
  <dataValidations count="3">
    <dataValidation type="list" allowBlank="1" showInputMessage="1" showErrorMessage="1" sqref="H11:H49 JD11:JD49 SZ11:SZ49 ACV11:ACV49 AMR11:AMR49 AWN11:AWN49 BGJ11:BGJ49 BQF11:BQF49 CAB11:CAB49 CJX11:CJX49 CTT11:CTT49 DDP11:DDP49 DNL11:DNL49 DXH11:DXH49 EHD11:EHD49 EQZ11:EQZ49 FAV11:FAV49 FKR11:FKR49 FUN11:FUN49 GEJ11:GEJ49 GOF11:GOF49 GYB11:GYB49 HHX11:HHX49 HRT11:HRT49 IBP11:IBP49 ILL11:ILL49 IVH11:IVH49 JFD11:JFD49 JOZ11:JOZ49 JYV11:JYV49 KIR11:KIR49 KSN11:KSN49 LCJ11:LCJ49 LMF11:LMF49 LWB11:LWB49 MFX11:MFX49 MPT11:MPT49 MZP11:MZP49 NJL11:NJL49 NTH11:NTH49 ODD11:ODD49 OMZ11:OMZ49 OWV11:OWV49 PGR11:PGR49 PQN11:PQN49 QAJ11:QAJ49 QKF11:QKF49 QUB11:QUB49 RDX11:RDX49 RNT11:RNT49 RXP11:RXP49 SHL11:SHL49 SRH11:SRH49 TBD11:TBD49 TKZ11:TKZ49 TUV11:TUV49 UER11:UER49 UON11:UON49 UYJ11:UYJ49 VIF11:VIF49 VSB11:VSB49 WBX11:WBX49 WLT11:WLT49 WVP11:WVP49 H65547:H65585 JD65547:JD65585 SZ65547:SZ65585 ACV65547:ACV65585 AMR65547:AMR65585 AWN65547:AWN65585 BGJ65547:BGJ65585 BQF65547:BQF65585 CAB65547:CAB65585 CJX65547:CJX65585 CTT65547:CTT65585 DDP65547:DDP65585 DNL65547:DNL65585 DXH65547:DXH65585 EHD65547:EHD65585 EQZ65547:EQZ65585 FAV65547:FAV65585 FKR65547:FKR65585 FUN65547:FUN65585 GEJ65547:GEJ65585 GOF65547:GOF65585 GYB65547:GYB65585 HHX65547:HHX65585 HRT65547:HRT65585 IBP65547:IBP65585 ILL65547:ILL65585 IVH65547:IVH65585 JFD65547:JFD65585 JOZ65547:JOZ65585 JYV65547:JYV65585 KIR65547:KIR65585 KSN65547:KSN65585 LCJ65547:LCJ65585 LMF65547:LMF65585 LWB65547:LWB65585 MFX65547:MFX65585 MPT65547:MPT65585 MZP65547:MZP65585 NJL65547:NJL65585 NTH65547:NTH65585 ODD65547:ODD65585 OMZ65547:OMZ65585 OWV65547:OWV65585 PGR65547:PGR65585 PQN65547:PQN65585 QAJ65547:QAJ65585 QKF65547:QKF65585 QUB65547:QUB65585 RDX65547:RDX65585 RNT65547:RNT65585 RXP65547:RXP65585 SHL65547:SHL65585 SRH65547:SRH65585 TBD65547:TBD65585 TKZ65547:TKZ65585 TUV65547:TUV65585 UER65547:UER65585 UON65547:UON65585 UYJ65547:UYJ65585 VIF65547:VIF65585 VSB65547:VSB65585 WBX65547:WBX65585 WLT65547:WLT65585 WVP65547:WVP65585 H131083:H131121 JD131083:JD131121 SZ131083:SZ131121 ACV131083:ACV131121 AMR131083:AMR131121 AWN131083:AWN131121 BGJ131083:BGJ131121 BQF131083:BQF131121 CAB131083:CAB131121 CJX131083:CJX131121 CTT131083:CTT131121 DDP131083:DDP131121 DNL131083:DNL131121 DXH131083:DXH131121 EHD131083:EHD131121 EQZ131083:EQZ131121 FAV131083:FAV131121 FKR131083:FKR131121 FUN131083:FUN131121 GEJ131083:GEJ131121 GOF131083:GOF131121 GYB131083:GYB131121 HHX131083:HHX131121 HRT131083:HRT131121 IBP131083:IBP131121 ILL131083:ILL131121 IVH131083:IVH131121 JFD131083:JFD131121 JOZ131083:JOZ131121 JYV131083:JYV131121 KIR131083:KIR131121 KSN131083:KSN131121 LCJ131083:LCJ131121 LMF131083:LMF131121 LWB131083:LWB131121 MFX131083:MFX131121 MPT131083:MPT131121 MZP131083:MZP131121 NJL131083:NJL131121 NTH131083:NTH131121 ODD131083:ODD131121 OMZ131083:OMZ131121 OWV131083:OWV131121 PGR131083:PGR131121 PQN131083:PQN131121 QAJ131083:QAJ131121 QKF131083:QKF131121 QUB131083:QUB131121 RDX131083:RDX131121 RNT131083:RNT131121 RXP131083:RXP131121 SHL131083:SHL131121 SRH131083:SRH131121 TBD131083:TBD131121 TKZ131083:TKZ131121 TUV131083:TUV131121 UER131083:UER131121 UON131083:UON131121 UYJ131083:UYJ131121 VIF131083:VIF131121 VSB131083:VSB131121 WBX131083:WBX131121 WLT131083:WLT131121 WVP131083:WVP131121 H196619:H196657 JD196619:JD196657 SZ196619:SZ196657 ACV196619:ACV196657 AMR196619:AMR196657 AWN196619:AWN196657 BGJ196619:BGJ196657 BQF196619:BQF196657 CAB196619:CAB196657 CJX196619:CJX196657 CTT196619:CTT196657 DDP196619:DDP196657 DNL196619:DNL196657 DXH196619:DXH196657 EHD196619:EHD196657 EQZ196619:EQZ196657 FAV196619:FAV196657 FKR196619:FKR196657 FUN196619:FUN196657 GEJ196619:GEJ196657 GOF196619:GOF196657 GYB196619:GYB196657 HHX196619:HHX196657 HRT196619:HRT196657 IBP196619:IBP196657 ILL196619:ILL196657 IVH196619:IVH196657 JFD196619:JFD196657 JOZ196619:JOZ196657 JYV196619:JYV196657 KIR196619:KIR196657 KSN196619:KSN196657 LCJ196619:LCJ196657 LMF196619:LMF196657 LWB196619:LWB196657 MFX196619:MFX196657 MPT196619:MPT196657 MZP196619:MZP196657 NJL196619:NJL196657 NTH196619:NTH196657 ODD196619:ODD196657 OMZ196619:OMZ196657 OWV196619:OWV196657 PGR196619:PGR196657 PQN196619:PQN196657 QAJ196619:QAJ196657 QKF196619:QKF196657 QUB196619:QUB196657 RDX196619:RDX196657 RNT196619:RNT196657 RXP196619:RXP196657 SHL196619:SHL196657 SRH196619:SRH196657 TBD196619:TBD196657 TKZ196619:TKZ196657 TUV196619:TUV196657 UER196619:UER196657 UON196619:UON196657 UYJ196619:UYJ196657 VIF196619:VIF196657 VSB196619:VSB196657 WBX196619:WBX196657 WLT196619:WLT196657 WVP196619:WVP196657 H262155:H262193 JD262155:JD262193 SZ262155:SZ262193 ACV262155:ACV262193 AMR262155:AMR262193 AWN262155:AWN262193 BGJ262155:BGJ262193 BQF262155:BQF262193 CAB262155:CAB262193 CJX262155:CJX262193 CTT262155:CTT262193 DDP262155:DDP262193 DNL262155:DNL262193 DXH262155:DXH262193 EHD262155:EHD262193 EQZ262155:EQZ262193 FAV262155:FAV262193 FKR262155:FKR262193 FUN262155:FUN262193 GEJ262155:GEJ262193 GOF262155:GOF262193 GYB262155:GYB262193 HHX262155:HHX262193 HRT262155:HRT262193 IBP262155:IBP262193 ILL262155:ILL262193 IVH262155:IVH262193 JFD262155:JFD262193 JOZ262155:JOZ262193 JYV262155:JYV262193 KIR262155:KIR262193 KSN262155:KSN262193 LCJ262155:LCJ262193 LMF262155:LMF262193 LWB262155:LWB262193 MFX262155:MFX262193 MPT262155:MPT262193 MZP262155:MZP262193 NJL262155:NJL262193 NTH262155:NTH262193 ODD262155:ODD262193 OMZ262155:OMZ262193 OWV262155:OWV262193 PGR262155:PGR262193 PQN262155:PQN262193 QAJ262155:QAJ262193 QKF262155:QKF262193 QUB262155:QUB262193 RDX262155:RDX262193 RNT262155:RNT262193 RXP262155:RXP262193 SHL262155:SHL262193 SRH262155:SRH262193 TBD262155:TBD262193 TKZ262155:TKZ262193 TUV262155:TUV262193 UER262155:UER262193 UON262155:UON262193 UYJ262155:UYJ262193 VIF262155:VIF262193 VSB262155:VSB262193 WBX262155:WBX262193 WLT262155:WLT262193 WVP262155:WVP262193 H327691:H327729 JD327691:JD327729 SZ327691:SZ327729 ACV327691:ACV327729 AMR327691:AMR327729 AWN327691:AWN327729 BGJ327691:BGJ327729 BQF327691:BQF327729 CAB327691:CAB327729 CJX327691:CJX327729 CTT327691:CTT327729 DDP327691:DDP327729 DNL327691:DNL327729 DXH327691:DXH327729 EHD327691:EHD327729 EQZ327691:EQZ327729 FAV327691:FAV327729 FKR327691:FKR327729 FUN327691:FUN327729 GEJ327691:GEJ327729 GOF327691:GOF327729 GYB327691:GYB327729 HHX327691:HHX327729 HRT327691:HRT327729 IBP327691:IBP327729 ILL327691:ILL327729 IVH327691:IVH327729 JFD327691:JFD327729 JOZ327691:JOZ327729 JYV327691:JYV327729 KIR327691:KIR327729 KSN327691:KSN327729 LCJ327691:LCJ327729 LMF327691:LMF327729 LWB327691:LWB327729 MFX327691:MFX327729 MPT327691:MPT327729 MZP327691:MZP327729 NJL327691:NJL327729 NTH327691:NTH327729 ODD327691:ODD327729 OMZ327691:OMZ327729 OWV327691:OWV327729 PGR327691:PGR327729 PQN327691:PQN327729 QAJ327691:QAJ327729 QKF327691:QKF327729 QUB327691:QUB327729 RDX327691:RDX327729 RNT327691:RNT327729 RXP327691:RXP327729 SHL327691:SHL327729 SRH327691:SRH327729 TBD327691:TBD327729 TKZ327691:TKZ327729 TUV327691:TUV327729 UER327691:UER327729 UON327691:UON327729 UYJ327691:UYJ327729 VIF327691:VIF327729 VSB327691:VSB327729 WBX327691:WBX327729 WLT327691:WLT327729 WVP327691:WVP327729 H393227:H393265 JD393227:JD393265 SZ393227:SZ393265 ACV393227:ACV393265 AMR393227:AMR393265 AWN393227:AWN393265 BGJ393227:BGJ393265 BQF393227:BQF393265 CAB393227:CAB393265 CJX393227:CJX393265 CTT393227:CTT393265 DDP393227:DDP393265 DNL393227:DNL393265 DXH393227:DXH393265 EHD393227:EHD393265 EQZ393227:EQZ393265 FAV393227:FAV393265 FKR393227:FKR393265 FUN393227:FUN393265 GEJ393227:GEJ393265 GOF393227:GOF393265 GYB393227:GYB393265 HHX393227:HHX393265 HRT393227:HRT393265 IBP393227:IBP393265 ILL393227:ILL393265 IVH393227:IVH393265 JFD393227:JFD393265 JOZ393227:JOZ393265 JYV393227:JYV393265 KIR393227:KIR393265 KSN393227:KSN393265 LCJ393227:LCJ393265 LMF393227:LMF393265 LWB393227:LWB393265 MFX393227:MFX393265 MPT393227:MPT393265 MZP393227:MZP393265 NJL393227:NJL393265 NTH393227:NTH393265 ODD393227:ODD393265 OMZ393227:OMZ393265 OWV393227:OWV393265 PGR393227:PGR393265 PQN393227:PQN393265 QAJ393227:QAJ393265 QKF393227:QKF393265 QUB393227:QUB393265 RDX393227:RDX393265 RNT393227:RNT393265 RXP393227:RXP393265 SHL393227:SHL393265 SRH393227:SRH393265 TBD393227:TBD393265 TKZ393227:TKZ393265 TUV393227:TUV393265 UER393227:UER393265 UON393227:UON393265 UYJ393227:UYJ393265 VIF393227:VIF393265 VSB393227:VSB393265 WBX393227:WBX393265 WLT393227:WLT393265 WVP393227:WVP393265 H458763:H458801 JD458763:JD458801 SZ458763:SZ458801 ACV458763:ACV458801 AMR458763:AMR458801 AWN458763:AWN458801 BGJ458763:BGJ458801 BQF458763:BQF458801 CAB458763:CAB458801 CJX458763:CJX458801 CTT458763:CTT458801 DDP458763:DDP458801 DNL458763:DNL458801 DXH458763:DXH458801 EHD458763:EHD458801 EQZ458763:EQZ458801 FAV458763:FAV458801 FKR458763:FKR458801 FUN458763:FUN458801 GEJ458763:GEJ458801 GOF458763:GOF458801 GYB458763:GYB458801 HHX458763:HHX458801 HRT458763:HRT458801 IBP458763:IBP458801 ILL458763:ILL458801 IVH458763:IVH458801 JFD458763:JFD458801 JOZ458763:JOZ458801 JYV458763:JYV458801 KIR458763:KIR458801 KSN458763:KSN458801 LCJ458763:LCJ458801 LMF458763:LMF458801 LWB458763:LWB458801 MFX458763:MFX458801 MPT458763:MPT458801 MZP458763:MZP458801 NJL458763:NJL458801 NTH458763:NTH458801 ODD458763:ODD458801 OMZ458763:OMZ458801 OWV458763:OWV458801 PGR458763:PGR458801 PQN458763:PQN458801 QAJ458763:QAJ458801 QKF458763:QKF458801 QUB458763:QUB458801 RDX458763:RDX458801 RNT458763:RNT458801 RXP458763:RXP458801 SHL458763:SHL458801 SRH458763:SRH458801 TBD458763:TBD458801 TKZ458763:TKZ458801 TUV458763:TUV458801 UER458763:UER458801 UON458763:UON458801 UYJ458763:UYJ458801 VIF458763:VIF458801 VSB458763:VSB458801 WBX458763:WBX458801 WLT458763:WLT458801 WVP458763:WVP458801 H524299:H524337 JD524299:JD524337 SZ524299:SZ524337 ACV524299:ACV524337 AMR524299:AMR524337 AWN524299:AWN524337 BGJ524299:BGJ524337 BQF524299:BQF524337 CAB524299:CAB524337 CJX524299:CJX524337 CTT524299:CTT524337 DDP524299:DDP524337 DNL524299:DNL524337 DXH524299:DXH524337 EHD524299:EHD524337 EQZ524299:EQZ524337 FAV524299:FAV524337 FKR524299:FKR524337 FUN524299:FUN524337 GEJ524299:GEJ524337 GOF524299:GOF524337 GYB524299:GYB524337 HHX524299:HHX524337 HRT524299:HRT524337 IBP524299:IBP524337 ILL524299:ILL524337 IVH524299:IVH524337 JFD524299:JFD524337 JOZ524299:JOZ524337 JYV524299:JYV524337 KIR524299:KIR524337 KSN524299:KSN524337 LCJ524299:LCJ524337 LMF524299:LMF524337 LWB524299:LWB524337 MFX524299:MFX524337 MPT524299:MPT524337 MZP524299:MZP524337 NJL524299:NJL524337 NTH524299:NTH524337 ODD524299:ODD524337 OMZ524299:OMZ524337 OWV524299:OWV524337 PGR524299:PGR524337 PQN524299:PQN524337 QAJ524299:QAJ524337 QKF524299:QKF524337 QUB524299:QUB524337 RDX524299:RDX524337 RNT524299:RNT524337 RXP524299:RXP524337 SHL524299:SHL524337 SRH524299:SRH524337 TBD524299:TBD524337 TKZ524299:TKZ524337 TUV524299:TUV524337 UER524299:UER524337 UON524299:UON524337 UYJ524299:UYJ524337 VIF524299:VIF524337 VSB524299:VSB524337 WBX524299:WBX524337 WLT524299:WLT524337 WVP524299:WVP524337 H589835:H589873 JD589835:JD589873 SZ589835:SZ589873 ACV589835:ACV589873 AMR589835:AMR589873 AWN589835:AWN589873 BGJ589835:BGJ589873 BQF589835:BQF589873 CAB589835:CAB589873 CJX589835:CJX589873 CTT589835:CTT589873 DDP589835:DDP589873 DNL589835:DNL589873 DXH589835:DXH589873 EHD589835:EHD589873 EQZ589835:EQZ589873 FAV589835:FAV589873 FKR589835:FKR589873 FUN589835:FUN589873 GEJ589835:GEJ589873 GOF589835:GOF589873 GYB589835:GYB589873 HHX589835:HHX589873 HRT589835:HRT589873 IBP589835:IBP589873 ILL589835:ILL589873 IVH589835:IVH589873 JFD589835:JFD589873 JOZ589835:JOZ589873 JYV589835:JYV589873 KIR589835:KIR589873 KSN589835:KSN589873 LCJ589835:LCJ589873 LMF589835:LMF589873 LWB589835:LWB589873 MFX589835:MFX589873 MPT589835:MPT589873 MZP589835:MZP589873 NJL589835:NJL589873 NTH589835:NTH589873 ODD589835:ODD589873 OMZ589835:OMZ589873 OWV589835:OWV589873 PGR589835:PGR589873 PQN589835:PQN589873 QAJ589835:QAJ589873 QKF589835:QKF589873 QUB589835:QUB589873 RDX589835:RDX589873 RNT589835:RNT589873 RXP589835:RXP589873 SHL589835:SHL589873 SRH589835:SRH589873 TBD589835:TBD589873 TKZ589835:TKZ589873 TUV589835:TUV589873 UER589835:UER589873 UON589835:UON589873 UYJ589835:UYJ589873 VIF589835:VIF589873 VSB589835:VSB589873 WBX589835:WBX589873 WLT589835:WLT589873 WVP589835:WVP589873 H655371:H655409 JD655371:JD655409 SZ655371:SZ655409 ACV655371:ACV655409 AMR655371:AMR655409 AWN655371:AWN655409 BGJ655371:BGJ655409 BQF655371:BQF655409 CAB655371:CAB655409 CJX655371:CJX655409 CTT655371:CTT655409 DDP655371:DDP655409 DNL655371:DNL655409 DXH655371:DXH655409 EHD655371:EHD655409 EQZ655371:EQZ655409 FAV655371:FAV655409 FKR655371:FKR655409 FUN655371:FUN655409 GEJ655371:GEJ655409 GOF655371:GOF655409 GYB655371:GYB655409 HHX655371:HHX655409 HRT655371:HRT655409 IBP655371:IBP655409 ILL655371:ILL655409 IVH655371:IVH655409 JFD655371:JFD655409 JOZ655371:JOZ655409 JYV655371:JYV655409 KIR655371:KIR655409 KSN655371:KSN655409 LCJ655371:LCJ655409 LMF655371:LMF655409 LWB655371:LWB655409 MFX655371:MFX655409 MPT655371:MPT655409 MZP655371:MZP655409 NJL655371:NJL655409 NTH655371:NTH655409 ODD655371:ODD655409 OMZ655371:OMZ655409 OWV655371:OWV655409 PGR655371:PGR655409 PQN655371:PQN655409 QAJ655371:QAJ655409 QKF655371:QKF655409 QUB655371:QUB655409 RDX655371:RDX655409 RNT655371:RNT655409 RXP655371:RXP655409 SHL655371:SHL655409 SRH655371:SRH655409 TBD655371:TBD655409 TKZ655371:TKZ655409 TUV655371:TUV655409 UER655371:UER655409 UON655371:UON655409 UYJ655371:UYJ655409 VIF655371:VIF655409 VSB655371:VSB655409 WBX655371:WBX655409 WLT655371:WLT655409 WVP655371:WVP655409 H720907:H720945 JD720907:JD720945 SZ720907:SZ720945 ACV720907:ACV720945 AMR720907:AMR720945 AWN720907:AWN720945 BGJ720907:BGJ720945 BQF720907:BQF720945 CAB720907:CAB720945 CJX720907:CJX720945 CTT720907:CTT720945 DDP720907:DDP720945 DNL720907:DNL720945 DXH720907:DXH720945 EHD720907:EHD720945 EQZ720907:EQZ720945 FAV720907:FAV720945 FKR720907:FKR720945 FUN720907:FUN720945 GEJ720907:GEJ720945 GOF720907:GOF720945 GYB720907:GYB720945 HHX720907:HHX720945 HRT720907:HRT720945 IBP720907:IBP720945 ILL720907:ILL720945 IVH720907:IVH720945 JFD720907:JFD720945 JOZ720907:JOZ720945 JYV720907:JYV720945 KIR720907:KIR720945 KSN720907:KSN720945 LCJ720907:LCJ720945 LMF720907:LMF720945 LWB720907:LWB720945 MFX720907:MFX720945 MPT720907:MPT720945 MZP720907:MZP720945 NJL720907:NJL720945 NTH720907:NTH720945 ODD720907:ODD720945 OMZ720907:OMZ720945 OWV720907:OWV720945 PGR720907:PGR720945 PQN720907:PQN720945 QAJ720907:QAJ720945 QKF720907:QKF720945 QUB720907:QUB720945 RDX720907:RDX720945 RNT720907:RNT720945 RXP720907:RXP720945 SHL720907:SHL720945 SRH720907:SRH720945 TBD720907:TBD720945 TKZ720907:TKZ720945 TUV720907:TUV720945 UER720907:UER720945 UON720907:UON720945 UYJ720907:UYJ720945 VIF720907:VIF720945 VSB720907:VSB720945 WBX720907:WBX720945 WLT720907:WLT720945 WVP720907:WVP720945 H786443:H786481 JD786443:JD786481 SZ786443:SZ786481 ACV786443:ACV786481 AMR786443:AMR786481 AWN786443:AWN786481 BGJ786443:BGJ786481 BQF786443:BQF786481 CAB786443:CAB786481 CJX786443:CJX786481 CTT786443:CTT786481 DDP786443:DDP786481 DNL786443:DNL786481 DXH786443:DXH786481 EHD786443:EHD786481 EQZ786443:EQZ786481 FAV786443:FAV786481 FKR786443:FKR786481 FUN786443:FUN786481 GEJ786443:GEJ786481 GOF786443:GOF786481 GYB786443:GYB786481 HHX786443:HHX786481 HRT786443:HRT786481 IBP786443:IBP786481 ILL786443:ILL786481 IVH786443:IVH786481 JFD786443:JFD786481 JOZ786443:JOZ786481 JYV786443:JYV786481 KIR786443:KIR786481 KSN786443:KSN786481 LCJ786443:LCJ786481 LMF786443:LMF786481 LWB786443:LWB786481 MFX786443:MFX786481 MPT786443:MPT786481 MZP786443:MZP786481 NJL786443:NJL786481 NTH786443:NTH786481 ODD786443:ODD786481 OMZ786443:OMZ786481 OWV786443:OWV786481 PGR786443:PGR786481 PQN786443:PQN786481 QAJ786443:QAJ786481 QKF786443:QKF786481 QUB786443:QUB786481 RDX786443:RDX786481 RNT786443:RNT786481 RXP786443:RXP786481 SHL786443:SHL786481 SRH786443:SRH786481 TBD786443:TBD786481 TKZ786443:TKZ786481 TUV786443:TUV786481 UER786443:UER786481 UON786443:UON786481 UYJ786443:UYJ786481 VIF786443:VIF786481 VSB786443:VSB786481 WBX786443:WBX786481 WLT786443:WLT786481 WVP786443:WVP786481 H851979:H852017 JD851979:JD852017 SZ851979:SZ852017 ACV851979:ACV852017 AMR851979:AMR852017 AWN851979:AWN852017 BGJ851979:BGJ852017 BQF851979:BQF852017 CAB851979:CAB852017 CJX851979:CJX852017 CTT851979:CTT852017 DDP851979:DDP852017 DNL851979:DNL852017 DXH851979:DXH852017 EHD851979:EHD852017 EQZ851979:EQZ852017 FAV851979:FAV852017 FKR851979:FKR852017 FUN851979:FUN852017 GEJ851979:GEJ852017 GOF851979:GOF852017 GYB851979:GYB852017 HHX851979:HHX852017 HRT851979:HRT852017 IBP851979:IBP852017 ILL851979:ILL852017 IVH851979:IVH852017 JFD851979:JFD852017 JOZ851979:JOZ852017 JYV851979:JYV852017 KIR851979:KIR852017 KSN851979:KSN852017 LCJ851979:LCJ852017 LMF851979:LMF852017 LWB851979:LWB852017 MFX851979:MFX852017 MPT851979:MPT852017 MZP851979:MZP852017 NJL851979:NJL852017 NTH851979:NTH852017 ODD851979:ODD852017 OMZ851979:OMZ852017 OWV851979:OWV852017 PGR851979:PGR852017 PQN851979:PQN852017 QAJ851979:QAJ852017 QKF851979:QKF852017 QUB851979:QUB852017 RDX851979:RDX852017 RNT851979:RNT852017 RXP851979:RXP852017 SHL851979:SHL852017 SRH851979:SRH852017 TBD851979:TBD852017 TKZ851979:TKZ852017 TUV851979:TUV852017 UER851979:UER852017 UON851979:UON852017 UYJ851979:UYJ852017 VIF851979:VIF852017 VSB851979:VSB852017 WBX851979:WBX852017 WLT851979:WLT852017 WVP851979:WVP852017 H917515:H917553 JD917515:JD917553 SZ917515:SZ917553 ACV917515:ACV917553 AMR917515:AMR917553 AWN917515:AWN917553 BGJ917515:BGJ917553 BQF917515:BQF917553 CAB917515:CAB917553 CJX917515:CJX917553 CTT917515:CTT917553 DDP917515:DDP917553 DNL917515:DNL917553 DXH917515:DXH917553 EHD917515:EHD917553 EQZ917515:EQZ917553 FAV917515:FAV917553 FKR917515:FKR917553 FUN917515:FUN917553 GEJ917515:GEJ917553 GOF917515:GOF917553 GYB917515:GYB917553 HHX917515:HHX917553 HRT917515:HRT917553 IBP917515:IBP917553 ILL917515:ILL917553 IVH917515:IVH917553 JFD917515:JFD917553 JOZ917515:JOZ917553 JYV917515:JYV917553 KIR917515:KIR917553 KSN917515:KSN917553 LCJ917515:LCJ917553 LMF917515:LMF917553 LWB917515:LWB917553 MFX917515:MFX917553 MPT917515:MPT917553 MZP917515:MZP917553 NJL917515:NJL917553 NTH917515:NTH917553 ODD917515:ODD917553 OMZ917515:OMZ917553 OWV917515:OWV917553 PGR917515:PGR917553 PQN917515:PQN917553 QAJ917515:QAJ917553 QKF917515:QKF917553 QUB917515:QUB917553 RDX917515:RDX917553 RNT917515:RNT917553 RXP917515:RXP917553 SHL917515:SHL917553 SRH917515:SRH917553 TBD917515:TBD917553 TKZ917515:TKZ917553 TUV917515:TUV917553 UER917515:UER917553 UON917515:UON917553 UYJ917515:UYJ917553 VIF917515:VIF917553 VSB917515:VSB917553 WBX917515:WBX917553 WLT917515:WLT917553 WVP917515:WVP917553 H983051:H983089 JD983051:JD983089 SZ983051:SZ983089 ACV983051:ACV983089 AMR983051:AMR983089 AWN983051:AWN983089 BGJ983051:BGJ983089 BQF983051:BQF983089 CAB983051:CAB983089 CJX983051:CJX983089 CTT983051:CTT983089 DDP983051:DDP983089 DNL983051:DNL983089 DXH983051:DXH983089 EHD983051:EHD983089 EQZ983051:EQZ983089 FAV983051:FAV983089 FKR983051:FKR983089 FUN983051:FUN983089 GEJ983051:GEJ983089 GOF983051:GOF983089 GYB983051:GYB983089 HHX983051:HHX983089 HRT983051:HRT983089 IBP983051:IBP983089 ILL983051:ILL983089 IVH983051:IVH983089 JFD983051:JFD983089 JOZ983051:JOZ983089 JYV983051:JYV983089 KIR983051:KIR983089 KSN983051:KSN983089 LCJ983051:LCJ983089 LMF983051:LMF983089 LWB983051:LWB983089 MFX983051:MFX983089 MPT983051:MPT983089 MZP983051:MZP983089 NJL983051:NJL983089 NTH983051:NTH983089 ODD983051:ODD983089 OMZ983051:OMZ983089 OWV983051:OWV983089 PGR983051:PGR983089 PQN983051:PQN983089 QAJ983051:QAJ983089 QKF983051:QKF983089 QUB983051:QUB983089 RDX983051:RDX983089 RNT983051:RNT983089 RXP983051:RXP983089 SHL983051:SHL983089 SRH983051:SRH983089 TBD983051:TBD983089 TKZ983051:TKZ983089 TUV983051:TUV983089 UER983051:UER983089 UON983051:UON983089 UYJ983051:UYJ983089 VIF983051:VIF983089 VSB983051:VSB983089 WBX983051:WBX983089 WLT983051:WLT983089 WVP983051:WVP983089 H51:H110 JD51:JD110 SZ51:SZ110 ACV51:ACV110 AMR51:AMR110 AWN51:AWN110 BGJ51:BGJ110 BQF51:BQF110 CAB51:CAB110 CJX51:CJX110 CTT51:CTT110 DDP51:DDP110 DNL51:DNL110 DXH51:DXH110 EHD51:EHD110 EQZ51:EQZ110 FAV51:FAV110 FKR51:FKR110 FUN51:FUN110 GEJ51:GEJ110 GOF51:GOF110 GYB51:GYB110 HHX51:HHX110 HRT51:HRT110 IBP51:IBP110 ILL51:ILL110 IVH51:IVH110 JFD51:JFD110 JOZ51:JOZ110 JYV51:JYV110 KIR51:KIR110 KSN51:KSN110 LCJ51:LCJ110 LMF51:LMF110 LWB51:LWB110 MFX51:MFX110 MPT51:MPT110 MZP51:MZP110 NJL51:NJL110 NTH51:NTH110 ODD51:ODD110 OMZ51:OMZ110 OWV51:OWV110 PGR51:PGR110 PQN51:PQN110 QAJ51:QAJ110 QKF51:QKF110 QUB51:QUB110 RDX51:RDX110 RNT51:RNT110 RXP51:RXP110 SHL51:SHL110 SRH51:SRH110 TBD51:TBD110 TKZ51:TKZ110 TUV51:TUV110 UER51:UER110 UON51:UON110 UYJ51:UYJ110 VIF51:VIF110 VSB51:VSB110 WBX51:WBX110 WLT51:WLT110 WVP51:WVP110 H65587:H65646 JD65587:JD65646 SZ65587:SZ65646 ACV65587:ACV65646 AMR65587:AMR65646 AWN65587:AWN65646 BGJ65587:BGJ65646 BQF65587:BQF65646 CAB65587:CAB65646 CJX65587:CJX65646 CTT65587:CTT65646 DDP65587:DDP65646 DNL65587:DNL65646 DXH65587:DXH65646 EHD65587:EHD65646 EQZ65587:EQZ65646 FAV65587:FAV65646 FKR65587:FKR65646 FUN65587:FUN65646 GEJ65587:GEJ65646 GOF65587:GOF65646 GYB65587:GYB65646 HHX65587:HHX65646 HRT65587:HRT65646 IBP65587:IBP65646 ILL65587:ILL65646 IVH65587:IVH65646 JFD65587:JFD65646 JOZ65587:JOZ65646 JYV65587:JYV65646 KIR65587:KIR65646 KSN65587:KSN65646 LCJ65587:LCJ65646 LMF65587:LMF65646 LWB65587:LWB65646 MFX65587:MFX65646 MPT65587:MPT65646 MZP65587:MZP65646 NJL65587:NJL65646 NTH65587:NTH65646 ODD65587:ODD65646 OMZ65587:OMZ65646 OWV65587:OWV65646 PGR65587:PGR65646 PQN65587:PQN65646 QAJ65587:QAJ65646 QKF65587:QKF65646 QUB65587:QUB65646 RDX65587:RDX65646 RNT65587:RNT65646 RXP65587:RXP65646 SHL65587:SHL65646 SRH65587:SRH65646 TBD65587:TBD65646 TKZ65587:TKZ65646 TUV65587:TUV65646 UER65587:UER65646 UON65587:UON65646 UYJ65587:UYJ65646 VIF65587:VIF65646 VSB65587:VSB65646 WBX65587:WBX65646 WLT65587:WLT65646 WVP65587:WVP65646 H131123:H131182 JD131123:JD131182 SZ131123:SZ131182 ACV131123:ACV131182 AMR131123:AMR131182 AWN131123:AWN131182 BGJ131123:BGJ131182 BQF131123:BQF131182 CAB131123:CAB131182 CJX131123:CJX131182 CTT131123:CTT131182 DDP131123:DDP131182 DNL131123:DNL131182 DXH131123:DXH131182 EHD131123:EHD131182 EQZ131123:EQZ131182 FAV131123:FAV131182 FKR131123:FKR131182 FUN131123:FUN131182 GEJ131123:GEJ131182 GOF131123:GOF131182 GYB131123:GYB131182 HHX131123:HHX131182 HRT131123:HRT131182 IBP131123:IBP131182 ILL131123:ILL131182 IVH131123:IVH131182 JFD131123:JFD131182 JOZ131123:JOZ131182 JYV131123:JYV131182 KIR131123:KIR131182 KSN131123:KSN131182 LCJ131123:LCJ131182 LMF131123:LMF131182 LWB131123:LWB131182 MFX131123:MFX131182 MPT131123:MPT131182 MZP131123:MZP131182 NJL131123:NJL131182 NTH131123:NTH131182 ODD131123:ODD131182 OMZ131123:OMZ131182 OWV131123:OWV131182 PGR131123:PGR131182 PQN131123:PQN131182 QAJ131123:QAJ131182 QKF131123:QKF131182 QUB131123:QUB131182 RDX131123:RDX131182 RNT131123:RNT131182 RXP131123:RXP131182 SHL131123:SHL131182 SRH131123:SRH131182 TBD131123:TBD131182 TKZ131123:TKZ131182 TUV131123:TUV131182 UER131123:UER131182 UON131123:UON131182 UYJ131123:UYJ131182 VIF131123:VIF131182 VSB131123:VSB131182 WBX131123:WBX131182 WLT131123:WLT131182 WVP131123:WVP131182 H196659:H196718 JD196659:JD196718 SZ196659:SZ196718 ACV196659:ACV196718 AMR196659:AMR196718 AWN196659:AWN196718 BGJ196659:BGJ196718 BQF196659:BQF196718 CAB196659:CAB196718 CJX196659:CJX196718 CTT196659:CTT196718 DDP196659:DDP196718 DNL196659:DNL196718 DXH196659:DXH196718 EHD196659:EHD196718 EQZ196659:EQZ196718 FAV196659:FAV196718 FKR196659:FKR196718 FUN196659:FUN196718 GEJ196659:GEJ196718 GOF196659:GOF196718 GYB196659:GYB196718 HHX196659:HHX196718 HRT196659:HRT196718 IBP196659:IBP196718 ILL196659:ILL196718 IVH196659:IVH196718 JFD196659:JFD196718 JOZ196659:JOZ196718 JYV196659:JYV196718 KIR196659:KIR196718 KSN196659:KSN196718 LCJ196659:LCJ196718 LMF196659:LMF196718 LWB196659:LWB196718 MFX196659:MFX196718 MPT196659:MPT196718 MZP196659:MZP196718 NJL196659:NJL196718 NTH196659:NTH196718 ODD196659:ODD196718 OMZ196659:OMZ196718 OWV196659:OWV196718 PGR196659:PGR196718 PQN196659:PQN196718 QAJ196659:QAJ196718 QKF196659:QKF196718 QUB196659:QUB196718 RDX196659:RDX196718 RNT196659:RNT196718 RXP196659:RXP196718 SHL196659:SHL196718 SRH196659:SRH196718 TBD196659:TBD196718 TKZ196659:TKZ196718 TUV196659:TUV196718 UER196659:UER196718 UON196659:UON196718 UYJ196659:UYJ196718 VIF196659:VIF196718 VSB196659:VSB196718 WBX196659:WBX196718 WLT196659:WLT196718 WVP196659:WVP196718 H262195:H262254 JD262195:JD262254 SZ262195:SZ262254 ACV262195:ACV262254 AMR262195:AMR262254 AWN262195:AWN262254 BGJ262195:BGJ262254 BQF262195:BQF262254 CAB262195:CAB262254 CJX262195:CJX262254 CTT262195:CTT262254 DDP262195:DDP262254 DNL262195:DNL262254 DXH262195:DXH262254 EHD262195:EHD262254 EQZ262195:EQZ262254 FAV262195:FAV262254 FKR262195:FKR262254 FUN262195:FUN262254 GEJ262195:GEJ262254 GOF262195:GOF262254 GYB262195:GYB262254 HHX262195:HHX262254 HRT262195:HRT262254 IBP262195:IBP262254 ILL262195:ILL262254 IVH262195:IVH262254 JFD262195:JFD262254 JOZ262195:JOZ262254 JYV262195:JYV262254 KIR262195:KIR262254 KSN262195:KSN262254 LCJ262195:LCJ262254 LMF262195:LMF262254 LWB262195:LWB262254 MFX262195:MFX262254 MPT262195:MPT262254 MZP262195:MZP262254 NJL262195:NJL262254 NTH262195:NTH262254 ODD262195:ODD262254 OMZ262195:OMZ262254 OWV262195:OWV262254 PGR262195:PGR262254 PQN262195:PQN262254 QAJ262195:QAJ262254 QKF262195:QKF262254 QUB262195:QUB262254 RDX262195:RDX262254 RNT262195:RNT262254 RXP262195:RXP262254 SHL262195:SHL262254 SRH262195:SRH262254 TBD262195:TBD262254 TKZ262195:TKZ262254 TUV262195:TUV262254 UER262195:UER262254 UON262195:UON262254 UYJ262195:UYJ262254 VIF262195:VIF262254 VSB262195:VSB262254 WBX262195:WBX262254 WLT262195:WLT262254 WVP262195:WVP262254 H327731:H327790 JD327731:JD327790 SZ327731:SZ327790 ACV327731:ACV327790 AMR327731:AMR327790 AWN327731:AWN327790 BGJ327731:BGJ327790 BQF327731:BQF327790 CAB327731:CAB327790 CJX327731:CJX327790 CTT327731:CTT327790 DDP327731:DDP327790 DNL327731:DNL327790 DXH327731:DXH327790 EHD327731:EHD327790 EQZ327731:EQZ327790 FAV327731:FAV327790 FKR327731:FKR327790 FUN327731:FUN327790 GEJ327731:GEJ327790 GOF327731:GOF327790 GYB327731:GYB327790 HHX327731:HHX327790 HRT327731:HRT327790 IBP327731:IBP327790 ILL327731:ILL327790 IVH327731:IVH327790 JFD327731:JFD327790 JOZ327731:JOZ327790 JYV327731:JYV327790 KIR327731:KIR327790 KSN327731:KSN327790 LCJ327731:LCJ327790 LMF327731:LMF327790 LWB327731:LWB327790 MFX327731:MFX327790 MPT327731:MPT327790 MZP327731:MZP327790 NJL327731:NJL327790 NTH327731:NTH327790 ODD327731:ODD327790 OMZ327731:OMZ327790 OWV327731:OWV327790 PGR327731:PGR327790 PQN327731:PQN327790 QAJ327731:QAJ327790 QKF327731:QKF327790 QUB327731:QUB327790 RDX327731:RDX327790 RNT327731:RNT327790 RXP327731:RXP327790 SHL327731:SHL327790 SRH327731:SRH327790 TBD327731:TBD327790 TKZ327731:TKZ327790 TUV327731:TUV327790 UER327731:UER327790 UON327731:UON327790 UYJ327731:UYJ327790 VIF327731:VIF327790 VSB327731:VSB327790 WBX327731:WBX327790 WLT327731:WLT327790 WVP327731:WVP327790 H393267:H393326 JD393267:JD393326 SZ393267:SZ393326 ACV393267:ACV393326 AMR393267:AMR393326 AWN393267:AWN393326 BGJ393267:BGJ393326 BQF393267:BQF393326 CAB393267:CAB393326 CJX393267:CJX393326 CTT393267:CTT393326 DDP393267:DDP393326 DNL393267:DNL393326 DXH393267:DXH393326 EHD393267:EHD393326 EQZ393267:EQZ393326 FAV393267:FAV393326 FKR393267:FKR393326 FUN393267:FUN393326 GEJ393267:GEJ393326 GOF393267:GOF393326 GYB393267:GYB393326 HHX393267:HHX393326 HRT393267:HRT393326 IBP393267:IBP393326 ILL393267:ILL393326 IVH393267:IVH393326 JFD393267:JFD393326 JOZ393267:JOZ393326 JYV393267:JYV393326 KIR393267:KIR393326 KSN393267:KSN393326 LCJ393267:LCJ393326 LMF393267:LMF393326 LWB393267:LWB393326 MFX393267:MFX393326 MPT393267:MPT393326 MZP393267:MZP393326 NJL393267:NJL393326 NTH393267:NTH393326 ODD393267:ODD393326 OMZ393267:OMZ393326 OWV393267:OWV393326 PGR393267:PGR393326 PQN393267:PQN393326 QAJ393267:QAJ393326 QKF393267:QKF393326 QUB393267:QUB393326 RDX393267:RDX393326 RNT393267:RNT393326 RXP393267:RXP393326 SHL393267:SHL393326 SRH393267:SRH393326 TBD393267:TBD393326 TKZ393267:TKZ393326 TUV393267:TUV393326 UER393267:UER393326 UON393267:UON393326 UYJ393267:UYJ393326 VIF393267:VIF393326 VSB393267:VSB393326 WBX393267:WBX393326 WLT393267:WLT393326 WVP393267:WVP393326 H458803:H458862 JD458803:JD458862 SZ458803:SZ458862 ACV458803:ACV458862 AMR458803:AMR458862 AWN458803:AWN458862 BGJ458803:BGJ458862 BQF458803:BQF458862 CAB458803:CAB458862 CJX458803:CJX458862 CTT458803:CTT458862 DDP458803:DDP458862 DNL458803:DNL458862 DXH458803:DXH458862 EHD458803:EHD458862 EQZ458803:EQZ458862 FAV458803:FAV458862 FKR458803:FKR458862 FUN458803:FUN458862 GEJ458803:GEJ458862 GOF458803:GOF458862 GYB458803:GYB458862 HHX458803:HHX458862 HRT458803:HRT458862 IBP458803:IBP458862 ILL458803:ILL458862 IVH458803:IVH458862 JFD458803:JFD458862 JOZ458803:JOZ458862 JYV458803:JYV458862 KIR458803:KIR458862 KSN458803:KSN458862 LCJ458803:LCJ458862 LMF458803:LMF458862 LWB458803:LWB458862 MFX458803:MFX458862 MPT458803:MPT458862 MZP458803:MZP458862 NJL458803:NJL458862 NTH458803:NTH458862 ODD458803:ODD458862 OMZ458803:OMZ458862 OWV458803:OWV458862 PGR458803:PGR458862 PQN458803:PQN458862 QAJ458803:QAJ458862 QKF458803:QKF458862 QUB458803:QUB458862 RDX458803:RDX458862 RNT458803:RNT458862 RXP458803:RXP458862 SHL458803:SHL458862 SRH458803:SRH458862 TBD458803:TBD458862 TKZ458803:TKZ458862 TUV458803:TUV458862 UER458803:UER458862 UON458803:UON458862 UYJ458803:UYJ458862 VIF458803:VIF458862 VSB458803:VSB458862 WBX458803:WBX458862 WLT458803:WLT458862 WVP458803:WVP458862 H524339:H524398 JD524339:JD524398 SZ524339:SZ524398 ACV524339:ACV524398 AMR524339:AMR524398 AWN524339:AWN524398 BGJ524339:BGJ524398 BQF524339:BQF524398 CAB524339:CAB524398 CJX524339:CJX524398 CTT524339:CTT524398 DDP524339:DDP524398 DNL524339:DNL524398 DXH524339:DXH524398 EHD524339:EHD524398 EQZ524339:EQZ524398 FAV524339:FAV524398 FKR524339:FKR524398 FUN524339:FUN524398 GEJ524339:GEJ524398 GOF524339:GOF524398 GYB524339:GYB524398 HHX524339:HHX524398 HRT524339:HRT524398 IBP524339:IBP524398 ILL524339:ILL524398 IVH524339:IVH524398 JFD524339:JFD524398 JOZ524339:JOZ524398 JYV524339:JYV524398 KIR524339:KIR524398 KSN524339:KSN524398 LCJ524339:LCJ524398 LMF524339:LMF524398 LWB524339:LWB524398 MFX524339:MFX524398 MPT524339:MPT524398 MZP524339:MZP524398 NJL524339:NJL524398 NTH524339:NTH524398 ODD524339:ODD524398 OMZ524339:OMZ524398 OWV524339:OWV524398 PGR524339:PGR524398 PQN524339:PQN524398 QAJ524339:QAJ524398 QKF524339:QKF524398 QUB524339:QUB524398 RDX524339:RDX524398 RNT524339:RNT524398 RXP524339:RXP524398 SHL524339:SHL524398 SRH524339:SRH524398 TBD524339:TBD524398 TKZ524339:TKZ524398 TUV524339:TUV524398 UER524339:UER524398 UON524339:UON524398 UYJ524339:UYJ524398 VIF524339:VIF524398 VSB524339:VSB524398 WBX524339:WBX524398 WLT524339:WLT524398 WVP524339:WVP524398 H589875:H589934 JD589875:JD589934 SZ589875:SZ589934 ACV589875:ACV589934 AMR589875:AMR589934 AWN589875:AWN589934 BGJ589875:BGJ589934 BQF589875:BQF589934 CAB589875:CAB589934 CJX589875:CJX589934 CTT589875:CTT589934 DDP589875:DDP589934 DNL589875:DNL589934 DXH589875:DXH589934 EHD589875:EHD589934 EQZ589875:EQZ589934 FAV589875:FAV589934 FKR589875:FKR589934 FUN589875:FUN589934 GEJ589875:GEJ589934 GOF589875:GOF589934 GYB589875:GYB589934 HHX589875:HHX589934 HRT589875:HRT589934 IBP589875:IBP589934 ILL589875:ILL589934 IVH589875:IVH589934 JFD589875:JFD589934 JOZ589875:JOZ589934 JYV589875:JYV589934 KIR589875:KIR589934 KSN589875:KSN589934 LCJ589875:LCJ589934 LMF589875:LMF589934 LWB589875:LWB589934 MFX589875:MFX589934 MPT589875:MPT589934 MZP589875:MZP589934 NJL589875:NJL589934 NTH589875:NTH589934 ODD589875:ODD589934 OMZ589875:OMZ589934 OWV589875:OWV589934 PGR589875:PGR589934 PQN589875:PQN589934 QAJ589875:QAJ589934 QKF589875:QKF589934 QUB589875:QUB589934 RDX589875:RDX589934 RNT589875:RNT589934 RXP589875:RXP589934 SHL589875:SHL589934 SRH589875:SRH589934 TBD589875:TBD589934 TKZ589875:TKZ589934 TUV589875:TUV589934 UER589875:UER589934 UON589875:UON589934 UYJ589875:UYJ589934 VIF589875:VIF589934 VSB589875:VSB589934 WBX589875:WBX589934 WLT589875:WLT589934 WVP589875:WVP589934 H655411:H655470 JD655411:JD655470 SZ655411:SZ655470 ACV655411:ACV655470 AMR655411:AMR655470 AWN655411:AWN655470 BGJ655411:BGJ655470 BQF655411:BQF655470 CAB655411:CAB655470 CJX655411:CJX655470 CTT655411:CTT655470 DDP655411:DDP655470 DNL655411:DNL655470 DXH655411:DXH655470 EHD655411:EHD655470 EQZ655411:EQZ655470 FAV655411:FAV655470 FKR655411:FKR655470 FUN655411:FUN655470 GEJ655411:GEJ655470 GOF655411:GOF655470 GYB655411:GYB655470 HHX655411:HHX655470 HRT655411:HRT655470 IBP655411:IBP655470 ILL655411:ILL655470 IVH655411:IVH655470 JFD655411:JFD655470 JOZ655411:JOZ655470 JYV655411:JYV655470 KIR655411:KIR655470 KSN655411:KSN655470 LCJ655411:LCJ655470 LMF655411:LMF655470 LWB655411:LWB655470 MFX655411:MFX655470 MPT655411:MPT655470 MZP655411:MZP655470 NJL655411:NJL655470 NTH655411:NTH655470 ODD655411:ODD655470 OMZ655411:OMZ655470 OWV655411:OWV655470 PGR655411:PGR655470 PQN655411:PQN655470 QAJ655411:QAJ655470 QKF655411:QKF655470 QUB655411:QUB655470 RDX655411:RDX655470 RNT655411:RNT655470 RXP655411:RXP655470 SHL655411:SHL655470 SRH655411:SRH655470 TBD655411:TBD655470 TKZ655411:TKZ655470 TUV655411:TUV655470 UER655411:UER655470 UON655411:UON655470 UYJ655411:UYJ655470 VIF655411:VIF655470 VSB655411:VSB655470 WBX655411:WBX655470 WLT655411:WLT655470 WVP655411:WVP655470 H720947:H721006 JD720947:JD721006 SZ720947:SZ721006 ACV720947:ACV721006 AMR720947:AMR721006 AWN720947:AWN721006 BGJ720947:BGJ721006 BQF720947:BQF721006 CAB720947:CAB721006 CJX720947:CJX721006 CTT720947:CTT721006 DDP720947:DDP721006 DNL720947:DNL721006 DXH720947:DXH721006 EHD720947:EHD721006 EQZ720947:EQZ721006 FAV720947:FAV721006 FKR720947:FKR721006 FUN720947:FUN721006 GEJ720947:GEJ721006 GOF720947:GOF721006 GYB720947:GYB721006 HHX720947:HHX721006 HRT720947:HRT721006 IBP720947:IBP721006 ILL720947:ILL721006 IVH720947:IVH721006 JFD720947:JFD721006 JOZ720947:JOZ721006 JYV720947:JYV721006 KIR720947:KIR721006 KSN720947:KSN721006 LCJ720947:LCJ721006 LMF720947:LMF721006 LWB720947:LWB721006 MFX720947:MFX721006 MPT720947:MPT721006 MZP720947:MZP721006 NJL720947:NJL721006 NTH720947:NTH721006 ODD720947:ODD721006 OMZ720947:OMZ721006 OWV720947:OWV721006 PGR720947:PGR721006 PQN720947:PQN721006 QAJ720947:QAJ721006 QKF720947:QKF721006 QUB720947:QUB721006 RDX720947:RDX721006 RNT720947:RNT721006 RXP720947:RXP721006 SHL720947:SHL721006 SRH720947:SRH721006 TBD720947:TBD721006 TKZ720947:TKZ721006 TUV720947:TUV721006 UER720947:UER721006 UON720947:UON721006 UYJ720947:UYJ721006 VIF720947:VIF721006 VSB720947:VSB721006 WBX720947:WBX721006 WLT720947:WLT721006 WVP720947:WVP721006 H786483:H786542 JD786483:JD786542 SZ786483:SZ786542 ACV786483:ACV786542 AMR786483:AMR786542 AWN786483:AWN786542 BGJ786483:BGJ786542 BQF786483:BQF786542 CAB786483:CAB786542 CJX786483:CJX786542 CTT786483:CTT786542 DDP786483:DDP786542 DNL786483:DNL786542 DXH786483:DXH786542 EHD786483:EHD786542 EQZ786483:EQZ786542 FAV786483:FAV786542 FKR786483:FKR786542 FUN786483:FUN786542 GEJ786483:GEJ786542 GOF786483:GOF786542 GYB786483:GYB786542 HHX786483:HHX786542 HRT786483:HRT786542 IBP786483:IBP786542 ILL786483:ILL786542 IVH786483:IVH786542 JFD786483:JFD786542 JOZ786483:JOZ786542 JYV786483:JYV786542 KIR786483:KIR786542 KSN786483:KSN786542 LCJ786483:LCJ786542 LMF786483:LMF786542 LWB786483:LWB786542 MFX786483:MFX786542 MPT786483:MPT786542 MZP786483:MZP786542 NJL786483:NJL786542 NTH786483:NTH786542 ODD786483:ODD786542 OMZ786483:OMZ786542 OWV786483:OWV786542 PGR786483:PGR786542 PQN786483:PQN786542 QAJ786483:QAJ786542 QKF786483:QKF786542 QUB786483:QUB786542 RDX786483:RDX786542 RNT786483:RNT786542 RXP786483:RXP786542 SHL786483:SHL786542 SRH786483:SRH786542 TBD786483:TBD786542 TKZ786483:TKZ786542 TUV786483:TUV786542 UER786483:UER786542 UON786483:UON786542 UYJ786483:UYJ786542 VIF786483:VIF786542 VSB786483:VSB786542 WBX786483:WBX786542 WLT786483:WLT786542 WVP786483:WVP786542 H852019:H852078 JD852019:JD852078 SZ852019:SZ852078 ACV852019:ACV852078 AMR852019:AMR852078 AWN852019:AWN852078 BGJ852019:BGJ852078 BQF852019:BQF852078 CAB852019:CAB852078 CJX852019:CJX852078 CTT852019:CTT852078 DDP852019:DDP852078 DNL852019:DNL852078 DXH852019:DXH852078 EHD852019:EHD852078 EQZ852019:EQZ852078 FAV852019:FAV852078 FKR852019:FKR852078 FUN852019:FUN852078 GEJ852019:GEJ852078 GOF852019:GOF852078 GYB852019:GYB852078 HHX852019:HHX852078 HRT852019:HRT852078 IBP852019:IBP852078 ILL852019:ILL852078 IVH852019:IVH852078 JFD852019:JFD852078 JOZ852019:JOZ852078 JYV852019:JYV852078 KIR852019:KIR852078 KSN852019:KSN852078 LCJ852019:LCJ852078 LMF852019:LMF852078 LWB852019:LWB852078 MFX852019:MFX852078 MPT852019:MPT852078 MZP852019:MZP852078 NJL852019:NJL852078 NTH852019:NTH852078 ODD852019:ODD852078 OMZ852019:OMZ852078 OWV852019:OWV852078 PGR852019:PGR852078 PQN852019:PQN852078 QAJ852019:QAJ852078 QKF852019:QKF852078 QUB852019:QUB852078 RDX852019:RDX852078 RNT852019:RNT852078 RXP852019:RXP852078 SHL852019:SHL852078 SRH852019:SRH852078 TBD852019:TBD852078 TKZ852019:TKZ852078 TUV852019:TUV852078 UER852019:UER852078 UON852019:UON852078 UYJ852019:UYJ852078 VIF852019:VIF852078 VSB852019:VSB852078 WBX852019:WBX852078 WLT852019:WLT852078 WVP852019:WVP852078 H917555:H917614 JD917555:JD917614 SZ917555:SZ917614 ACV917555:ACV917614 AMR917555:AMR917614 AWN917555:AWN917614 BGJ917555:BGJ917614 BQF917555:BQF917614 CAB917555:CAB917614 CJX917555:CJX917614 CTT917555:CTT917614 DDP917555:DDP917614 DNL917555:DNL917614 DXH917555:DXH917614 EHD917555:EHD917614 EQZ917555:EQZ917614 FAV917555:FAV917614 FKR917555:FKR917614 FUN917555:FUN917614 GEJ917555:GEJ917614 GOF917555:GOF917614 GYB917555:GYB917614 HHX917555:HHX917614 HRT917555:HRT917614 IBP917555:IBP917614 ILL917555:ILL917614 IVH917555:IVH917614 JFD917555:JFD917614 JOZ917555:JOZ917614 JYV917555:JYV917614 KIR917555:KIR917614 KSN917555:KSN917614 LCJ917555:LCJ917614 LMF917555:LMF917614 LWB917555:LWB917614 MFX917555:MFX917614 MPT917555:MPT917614 MZP917555:MZP917614 NJL917555:NJL917614 NTH917555:NTH917614 ODD917555:ODD917614 OMZ917555:OMZ917614 OWV917555:OWV917614 PGR917555:PGR917614 PQN917555:PQN917614 QAJ917555:QAJ917614 QKF917555:QKF917614 QUB917555:QUB917614 RDX917555:RDX917614 RNT917555:RNT917614 RXP917555:RXP917614 SHL917555:SHL917614 SRH917555:SRH917614 TBD917555:TBD917614 TKZ917555:TKZ917614 TUV917555:TUV917614 UER917555:UER917614 UON917555:UON917614 UYJ917555:UYJ917614 VIF917555:VIF917614 VSB917555:VSB917614 WBX917555:WBX917614 WLT917555:WLT917614 WVP917555:WVP917614 H983091:H983150 JD983091:JD983150 SZ983091:SZ983150 ACV983091:ACV983150 AMR983091:AMR983150 AWN983091:AWN983150 BGJ983091:BGJ983150 BQF983091:BQF983150 CAB983091:CAB983150 CJX983091:CJX983150 CTT983091:CTT983150 DDP983091:DDP983150 DNL983091:DNL983150 DXH983091:DXH983150 EHD983091:EHD983150 EQZ983091:EQZ983150 FAV983091:FAV983150 FKR983091:FKR983150 FUN983091:FUN983150 GEJ983091:GEJ983150 GOF983091:GOF983150 GYB983091:GYB983150 HHX983091:HHX983150 HRT983091:HRT983150 IBP983091:IBP983150 ILL983091:ILL983150 IVH983091:IVH983150 JFD983091:JFD983150 JOZ983091:JOZ983150 JYV983091:JYV983150 KIR983091:KIR983150 KSN983091:KSN983150 LCJ983091:LCJ983150 LMF983091:LMF983150 LWB983091:LWB983150 MFX983091:MFX983150 MPT983091:MPT983150 MZP983091:MZP983150 NJL983091:NJL983150 NTH983091:NTH983150 ODD983091:ODD983150 OMZ983091:OMZ983150 OWV983091:OWV983150 PGR983091:PGR983150 PQN983091:PQN983150 QAJ983091:QAJ983150 QKF983091:QKF983150 QUB983091:QUB983150 RDX983091:RDX983150 RNT983091:RNT983150 RXP983091:RXP983150 SHL983091:SHL983150 SRH983091:SRH983150 TBD983091:TBD983150 TKZ983091:TKZ983150 TUV983091:TUV983150 UER983091:UER983150 UON983091:UON983150 UYJ983091:UYJ983150 VIF983091:VIF983150 VSB983091:VSB983150 WBX983091:WBX983150 WLT983091:WLT983150 WVP983091:WVP983150">
      <formula1>$X$1:$X$8</formula1>
    </dataValidation>
    <dataValidation type="list" allowBlank="1" showInputMessage="1" showErrorMessage="1" sqref="G11:G110 JC11:JC110 SY11:SY110 ACU11:ACU110 AMQ11:AMQ110 AWM11:AWM110 BGI11:BGI110 BQE11:BQE110 CAA11:CAA110 CJW11:CJW110 CTS11:CTS110 DDO11:DDO110 DNK11:DNK110 DXG11:DXG110 EHC11:EHC110 EQY11:EQY110 FAU11:FAU110 FKQ11:FKQ110 FUM11:FUM110 GEI11:GEI110 GOE11:GOE110 GYA11:GYA110 HHW11:HHW110 HRS11:HRS110 IBO11:IBO110 ILK11:ILK110 IVG11:IVG110 JFC11:JFC110 JOY11:JOY110 JYU11:JYU110 KIQ11:KIQ110 KSM11:KSM110 LCI11:LCI110 LME11:LME110 LWA11:LWA110 MFW11:MFW110 MPS11:MPS110 MZO11:MZO110 NJK11:NJK110 NTG11:NTG110 ODC11:ODC110 OMY11:OMY110 OWU11:OWU110 PGQ11:PGQ110 PQM11:PQM110 QAI11:QAI110 QKE11:QKE110 QUA11:QUA110 RDW11:RDW110 RNS11:RNS110 RXO11:RXO110 SHK11:SHK110 SRG11:SRG110 TBC11:TBC110 TKY11:TKY110 TUU11:TUU110 UEQ11:UEQ110 UOM11:UOM110 UYI11:UYI110 VIE11:VIE110 VSA11:VSA110 WBW11:WBW110 WLS11:WLS110 WVO11:WVO110 G65547:G65646 JC65547:JC65646 SY65547:SY65646 ACU65547:ACU65646 AMQ65547:AMQ65646 AWM65547:AWM65646 BGI65547:BGI65646 BQE65547:BQE65646 CAA65547:CAA65646 CJW65547:CJW65646 CTS65547:CTS65646 DDO65547:DDO65646 DNK65547:DNK65646 DXG65547:DXG65646 EHC65547:EHC65646 EQY65547:EQY65646 FAU65547:FAU65646 FKQ65547:FKQ65646 FUM65547:FUM65646 GEI65547:GEI65646 GOE65547:GOE65646 GYA65547:GYA65646 HHW65547:HHW65646 HRS65547:HRS65646 IBO65547:IBO65646 ILK65547:ILK65646 IVG65547:IVG65646 JFC65547:JFC65646 JOY65547:JOY65646 JYU65547:JYU65646 KIQ65547:KIQ65646 KSM65547:KSM65646 LCI65547:LCI65646 LME65547:LME65646 LWA65547:LWA65646 MFW65547:MFW65646 MPS65547:MPS65646 MZO65547:MZO65646 NJK65547:NJK65646 NTG65547:NTG65646 ODC65547:ODC65646 OMY65547:OMY65646 OWU65547:OWU65646 PGQ65547:PGQ65646 PQM65547:PQM65646 QAI65547:QAI65646 QKE65547:QKE65646 QUA65547:QUA65646 RDW65547:RDW65646 RNS65547:RNS65646 RXO65547:RXO65646 SHK65547:SHK65646 SRG65547:SRG65646 TBC65547:TBC65646 TKY65547:TKY65646 TUU65547:TUU65646 UEQ65547:UEQ65646 UOM65547:UOM65646 UYI65547:UYI65646 VIE65547:VIE65646 VSA65547:VSA65646 WBW65547:WBW65646 WLS65547:WLS65646 WVO65547:WVO65646 G131083:G131182 JC131083:JC131182 SY131083:SY131182 ACU131083:ACU131182 AMQ131083:AMQ131182 AWM131083:AWM131182 BGI131083:BGI131182 BQE131083:BQE131182 CAA131083:CAA131182 CJW131083:CJW131182 CTS131083:CTS131182 DDO131083:DDO131182 DNK131083:DNK131182 DXG131083:DXG131182 EHC131083:EHC131182 EQY131083:EQY131182 FAU131083:FAU131182 FKQ131083:FKQ131182 FUM131083:FUM131182 GEI131083:GEI131182 GOE131083:GOE131182 GYA131083:GYA131182 HHW131083:HHW131182 HRS131083:HRS131182 IBO131083:IBO131182 ILK131083:ILK131182 IVG131083:IVG131182 JFC131083:JFC131182 JOY131083:JOY131182 JYU131083:JYU131182 KIQ131083:KIQ131182 KSM131083:KSM131182 LCI131083:LCI131182 LME131083:LME131182 LWA131083:LWA131182 MFW131083:MFW131182 MPS131083:MPS131182 MZO131083:MZO131182 NJK131083:NJK131182 NTG131083:NTG131182 ODC131083:ODC131182 OMY131083:OMY131182 OWU131083:OWU131182 PGQ131083:PGQ131182 PQM131083:PQM131182 QAI131083:QAI131182 QKE131083:QKE131182 QUA131083:QUA131182 RDW131083:RDW131182 RNS131083:RNS131182 RXO131083:RXO131182 SHK131083:SHK131182 SRG131083:SRG131182 TBC131083:TBC131182 TKY131083:TKY131182 TUU131083:TUU131182 UEQ131083:UEQ131182 UOM131083:UOM131182 UYI131083:UYI131182 VIE131083:VIE131182 VSA131083:VSA131182 WBW131083:WBW131182 WLS131083:WLS131182 WVO131083:WVO131182 G196619:G196718 JC196619:JC196718 SY196619:SY196718 ACU196619:ACU196718 AMQ196619:AMQ196718 AWM196619:AWM196718 BGI196619:BGI196718 BQE196619:BQE196718 CAA196619:CAA196718 CJW196619:CJW196718 CTS196619:CTS196718 DDO196619:DDO196718 DNK196619:DNK196718 DXG196619:DXG196718 EHC196619:EHC196718 EQY196619:EQY196718 FAU196619:FAU196718 FKQ196619:FKQ196718 FUM196619:FUM196718 GEI196619:GEI196718 GOE196619:GOE196718 GYA196619:GYA196718 HHW196619:HHW196718 HRS196619:HRS196718 IBO196619:IBO196718 ILK196619:ILK196718 IVG196619:IVG196718 JFC196619:JFC196718 JOY196619:JOY196718 JYU196619:JYU196718 KIQ196619:KIQ196718 KSM196619:KSM196718 LCI196619:LCI196718 LME196619:LME196718 LWA196619:LWA196718 MFW196619:MFW196718 MPS196619:MPS196718 MZO196619:MZO196718 NJK196619:NJK196718 NTG196619:NTG196718 ODC196619:ODC196718 OMY196619:OMY196718 OWU196619:OWU196718 PGQ196619:PGQ196718 PQM196619:PQM196718 QAI196619:QAI196718 QKE196619:QKE196718 QUA196619:QUA196718 RDW196619:RDW196718 RNS196619:RNS196718 RXO196619:RXO196718 SHK196619:SHK196718 SRG196619:SRG196718 TBC196619:TBC196718 TKY196619:TKY196718 TUU196619:TUU196718 UEQ196619:UEQ196718 UOM196619:UOM196718 UYI196619:UYI196718 VIE196619:VIE196718 VSA196619:VSA196718 WBW196619:WBW196718 WLS196619:WLS196718 WVO196619:WVO196718 G262155:G262254 JC262155:JC262254 SY262155:SY262254 ACU262155:ACU262254 AMQ262155:AMQ262254 AWM262155:AWM262254 BGI262155:BGI262254 BQE262155:BQE262254 CAA262155:CAA262254 CJW262155:CJW262254 CTS262155:CTS262254 DDO262155:DDO262254 DNK262155:DNK262254 DXG262155:DXG262254 EHC262155:EHC262254 EQY262155:EQY262254 FAU262155:FAU262254 FKQ262155:FKQ262254 FUM262155:FUM262254 GEI262155:GEI262254 GOE262155:GOE262254 GYA262155:GYA262254 HHW262155:HHW262254 HRS262155:HRS262254 IBO262155:IBO262254 ILK262155:ILK262254 IVG262155:IVG262254 JFC262155:JFC262254 JOY262155:JOY262254 JYU262155:JYU262254 KIQ262155:KIQ262254 KSM262155:KSM262254 LCI262155:LCI262254 LME262155:LME262254 LWA262155:LWA262254 MFW262155:MFW262254 MPS262155:MPS262254 MZO262155:MZO262254 NJK262155:NJK262254 NTG262155:NTG262254 ODC262155:ODC262254 OMY262155:OMY262254 OWU262155:OWU262254 PGQ262155:PGQ262254 PQM262155:PQM262254 QAI262155:QAI262254 QKE262155:QKE262254 QUA262155:QUA262254 RDW262155:RDW262254 RNS262155:RNS262254 RXO262155:RXO262254 SHK262155:SHK262254 SRG262155:SRG262254 TBC262155:TBC262254 TKY262155:TKY262254 TUU262155:TUU262254 UEQ262155:UEQ262254 UOM262155:UOM262254 UYI262155:UYI262254 VIE262155:VIE262254 VSA262155:VSA262254 WBW262155:WBW262254 WLS262155:WLS262254 WVO262155:WVO262254 G327691:G327790 JC327691:JC327790 SY327691:SY327790 ACU327691:ACU327790 AMQ327691:AMQ327790 AWM327691:AWM327790 BGI327691:BGI327790 BQE327691:BQE327790 CAA327691:CAA327790 CJW327691:CJW327790 CTS327691:CTS327790 DDO327691:DDO327790 DNK327691:DNK327790 DXG327691:DXG327790 EHC327691:EHC327790 EQY327691:EQY327790 FAU327691:FAU327790 FKQ327691:FKQ327790 FUM327691:FUM327790 GEI327691:GEI327790 GOE327691:GOE327790 GYA327691:GYA327790 HHW327691:HHW327790 HRS327691:HRS327790 IBO327691:IBO327790 ILK327691:ILK327790 IVG327691:IVG327790 JFC327691:JFC327790 JOY327691:JOY327790 JYU327691:JYU327790 KIQ327691:KIQ327790 KSM327691:KSM327790 LCI327691:LCI327790 LME327691:LME327790 LWA327691:LWA327790 MFW327691:MFW327790 MPS327691:MPS327790 MZO327691:MZO327790 NJK327691:NJK327790 NTG327691:NTG327790 ODC327691:ODC327790 OMY327691:OMY327790 OWU327691:OWU327790 PGQ327691:PGQ327790 PQM327691:PQM327790 QAI327691:QAI327790 QKE327691:QKE327790 QUA327691:QUA327790 RDW327691:RDW327790 RNS327691:RNS327790 RXO327691:RXO327790 SHK327691:SHK327790 SRG327691:SRG327790 TBC327691:TBC327790 TKY327691:TKY327790 TUU327691:TUU327790 UEQ327691:UEQ327790 UOM327691:UOM327790 UYI327691:UYI327790 VIE327691:VIE327790 VSA327691:VSA327790 WBW327691:WBW327790 WLS327691:WLS327790 WVO327691:WVO327790 G393227:G393326 JC393227:JC393326 SY393227:SY393326 ACU393227:ACU393326 AMQ393227:AMQ393326 AWM393227:AWM393326 BGI393227:BGI393326 BQE393227:BQE393326 CAA393227:CAA393326 CJW393227:CJW393326 CTS393227:CTS393326 DDO393227:DDO393326 DNK393227:DNK393326 DXG393227:DXG393326 EHC393227:EHC393326 EQY393227:EQY393326 FAU393227:FAU393326 FKQ393227:FKQ393326 FUM393227:FUM393326 GEI393227:GEI393326 GOE393227:GOE393326 GYA393227:GYA393326 HHW393227:HHW393326 HRS393227:HRS393326 IBO393227:IBO393326 ILK393227:ILK393326 IVG393227:IVG393326 JFC393227:JFC393326 JOY393227:JOY393326 JYU393227:JYU393326 KIQ393227:KIQ393326 KSM393227:KSM393326 LCI393227:LCI393326 LME393227:LME393326 LWA393227:LWA393326 MFW393227:MFW393326 MPS393227:MPS393326 MZO393227:MZO393326 NJK393227:NJK393326 NTG393227:NTG393326 ODC393227:ODC393326 OMY393227:OMY393326 OWU393227:OWU393326 PGQ393227:PGQ393326 PQM393227:PQM393326 QAI393227:QAI393326 QKE393227:QKE393326 QUA393227:QUA393326 RDW393227:RDW393326 RNS393227:RNS393326 RXO393227:RXO393326 SHK393227:SHK393326 SRG393227:SRG393326 TBC393227:TBC393326 TKY393227:TKY393326 TUU393227:TUU393326 UEQ393227:UEQ393326 UOM393227:UOM393326 UYI393227:UYI393326 VIE393227:VIE393326 VSA393227:VSA393326 WBW393227:WBW393326 WLS393227:WLS393326 WVO393227:WVO393326 G458763:G458862 JC458763:JC458862 SY458763:SY458862 ACU458763:ACU458862 AMQ458763:AMQ458862 AWM458763:AWM458862 BGI458763:BGI458862 BQE458763:BQE458862 CAA458763:CAA458862 CJW458763:CJW458862 CTS458763:CTS458862 DDO458763:DDO458862 DNK458763:DNK458862 DXG458763:DXG458862 EHC458763:EHC458862 EQY458763:EQY458862 FAU458763:FAU458862 FKQ458763:FKQ458862 FUM458763:FUM458862 GEI458763:GEI458862 GOE458763:GOE458862 GYA458763:GYA458862 HHW458763:HHW458862 HRS458763:HRS458862 IBO458763:IBO458862 ILK458763:ILK458862 IVG458763:IVG458862 JFC458763:JFC458862 JOY458763:JOY458862 JYU458763:JYU458862 KIQ458763:KIQ458862 KSM458763:KSM458862 LCI458763:LCI458862 LME458763:LME458862 LWA458763:LWA458862 MFW458763:MFW458862 MPS458763:MPS458862 MZO458763:MZO458862 NJK458763:NJK458862 NTG458763:NTG458862 ODC458763:ODC458862 OMY458763:OMY458862 OWU458763:OWU458862 PGQ458763:PGQ458862 PQM458763:PQM458862 QAI458763:QAI458862 QKE458763:QKE458862 QUA458763:QUA458862 RDW458763:RDW458862 RNS458763:RNS458862 RXO458763:RXO458862 SHK458763:SHK458862 SRG458763:SRG458862 TBC458763:TBC458862 TKY458763:TKY458862 TUU458763:TUU458862 UEQ458763:UEQ458862 UOM458763:UOM458862 UYI458763:UYI458862 VIE458763:VIE458862 VSA458763:VSA458862 WBW458763:WBW458862 WLS458763:WLS458862 WVO458763:WVO458862 G524299:G524398 JC524299:JC524398 SY524299:SY524398 ACU524299:ACU524398 AMQ524299:AMQ524398 AWM524299:AWM524398 BGI524299:BGI524398 BQE524299:BQE524398 CAA524299:CAA524398 CJW524299:CJW524398 CTS524299:CTS524398 DDO524299:DDO524398 DNK524299:DNK524398 DXG524299:DXG524398 EHC524299:EHC524398 EQY524299:EQY524398 FAU524299:FAU524398 FKQ524299:FKQ524398 FUM524299:FUM524398 GEI524299:GEI524398 GOE524299:GOE524398 GYA524299:GYA524398 HHW524299:HHW524398 HRS524299:HRS524398 IBO524299:IBO524398 ILK524299:ILK524398 IVG524299:IVG524398 JFC524299:JFC524398 JOY524299:JOY524398 JYU524299:JYU524398 KIQ524299:KIQ524398 KSM524299:KSM524398 LCI524299:LCI524398 LME524299:LME524398 LWA524299:LWA524398 MFW524299:MFW524398 MPS524299:MPS524398 MZO524299:MZO524398 NJK524299:NJK524398 NTG524299:NTG524398 ODC524299:ODC524398 OMY524299:OMY524398 OWU524299:OWU524398 PGQ524299:PGQ524398 PQM524299:PQM524398 QAI524299:QAI524398 QKE524299:QKE524398 QUA524299:QUA524398 RDW524299:RDW524398 RNS524299:RNS524398 RXO524299:RXO524398 SHK524299:SHK524398 SRG524299:SRG524398 TBC524299:TBC524398 TKY524299:TKY524398 TUU524299:TUU524398 UEQ524299:UEQ524398 UOM524299:UOM524398 UYI524299:UYI524398 VIE524299:VIE524398 VSA524299:VSA524398 WBW524299:WBW524398 WLS524299:WLS524398 WVO524299:WVO524398 G589835:G589934 JC589835:JC589934 SY589835:SY589934 ACU589835:ACU589934 AMQ589835:AMQ589934 AWM589835:AWM589934 BGI589835:BGI589934 BQE589835:BQE589934 CAA589835:CAA589934 CJW589835:CJW589934 CTS589835:CTS589934 DDO589835:DDO589934 DNK589835:DNK589934 DXG589835:DXG589934 EHC589835:EHC589934 EQY589835:EQY589934 FAU589835:FAU589934 FKQ589835:FKQ589934 FUM589835:FUM589934 GEI589835:GEI589934 GOE589835:GOE589934 GYA589835:GYA589934 HHW589835:HHW589934 HRS589835:HRS589934 IBO589835:IBO589934 ILK589835:ILK589934 IVG589835:IVG589934 JFC589835:JFC589934 JOY589835:JOY589934 JYU589835:JYU589934 KIQ589835:KIQ589934 KSM589835:KSM589934 LCI589835:LCI589934 LME589835:LME589934 LWA589835:LWA589934 MFW589835:MFW589934 MPS589835:MPS589934 MZO589835:MZO589934 NJK589835:NJK589934 NTG589835:NTG589934 ODC589835:ODC589934 OMY589835:OMY589934 OWU589835:OWU589934 PGQ589835:PGQ589934 PQM589835:PQM589934 QAI589835:QAI589934 QKE589835:QKE589934 QUA589835:QUA589934 RDW589835:RDW589934 RNS589835:RNS589934 RXO589835:RXO589934 SHK589835:SHK589934 SRG589835:SRG589934 TBC589835:TBC589934 TKY589835:TKY589934 TUU589835:TUU589934 UEQ589835:UEQ589934 UOM589835:UOM589934 UYI589835:UYI589934 VIE589835:VIE589934 VSA589835:VSA589934 WBW589835:WBW589934 WLS589835:WLS589934 WVO589835:WVO589934 G655371:G655470 JC655371:JC655470 SY655371:SY655470 ACU655371:ACU655470 AMQ655371:AMQ655470 AWM655371:AWM655470 BGI655371:BGI655470 BQE655371:BQE655470 CAA655371:CAA655470 CJW655371:CJW655470 CTS655371:CTS655470 DDO655371:DDO655470 DNK655371:DNK655470 DXG655371:DXG655470 EHC655371:EHC655470 EQY655371:EQY655470 FAU655371:FAU655470 FKQ655371:FKQ655470 FUM655371:FUM655470 GEI655371:GEI655470 GOE655371:GOE655470 GYA655371:GYA655470 HHW655371:HHW655470 HRS655371:HRS655470 IBO655371:IBO655470 ILK655371:ILK655470 IVG655371:IVG655470 JFC655371:JFC655470 JOY655371:JOY655470 JYU655371:JYU655470 KIQ655371:KIQ655470 KSM655371:KSM655470 LCI655371:LCI655470 LME655371:LME655470 LWA655371:LWA655470 MFW655371:MFW655470 MPS655371:MPS655470 MZO655371:MZO655470 NJK655371:NJK655470 NTG655371:NTG655470 ODC655371:ODC655470 OMY655371:OMY655470 OWU655371:OWU655470 PGQ655371:PGQ655470 PQM655371:PQM655470 QAI655371:QAI655470 QKE655371:QKE655470 QUA655371:QUA655470 RDW655371:RDW655470 RNS655371:RNS655470 RXO655371:RXO655470 SHK655371:SHK655470 SRG655371:SRG655470 TBC655371:TBC655470 TKY655371:TKY655470 TUU655371:TUU655470 UEQ655371:UEQ655470 UOM655371:UOM655470 UYI655371:UYI655470 VIE655371:VIE655470 VSA655371:VSA655470 WBW655371:WBW655470 WLS655371:WLS655470 WVO655371:WVO655470 G720907:G721006 JC720907:JC721006 SY720907:SY721006 ACU720907:ACU721006 AMQ720907:AMQ721006 AWM720907:AWM721006 BGI720907:BGI721006 BQE720907:BQE721006 CAA720907:CAA721006 CJW720907:CJW721006 CTS720907:CTS721006 DDO720907:DDO721006 DNK720907:DNK721006 DXG720907:DXG721006 EHC720907:EHC721006 EQY720907:EQY721006 FAU720907:FAU721006 FKQ720907:FKQ721006 FUM720907:FUM721006 GEI720907:GEI721006 GOE720907:GOE721006 GYA720907:GYA721006 HHW720907:HHW721006 HRS720907:HRS721006 IBO720907:IBO721006 ILK720907:ILK721006 IVG720907:IVG721006 JFC720907:JFC721006 JOY720907:JOY721006 JYU720907:JYU721006 KIQ720907:KIQ721006 KSM720907:KSM721006 LCI720907:LCI721006 LME720907:LME721006 LWA720907:LWA721006 MFW720907:MFW721006 MPS720907:MPS721006 MZO720907:MZO721006 NJK720907:NJK721006 NTG720907:NTG721006 ODC720907:ODC721006 OMY720907:OMY721006 OWU720907:OWU721006 PGQ720907:PGQ721006 PQM720907:PQM721006 QAI720907:QAI721006 QKE720907:QKE721006 QUA720907:QUA721006 RDW720907:RDW721006 RNS720907:RNS721006 RXO720907:RXO721006 SHK720907:SHK721006 SRG720907:SRG721006 TBC720907:TBC721006 TKY720907:TKY721006 TUU720907:TUU721006 UEQ720907:UEQ721006 UOM720907:UOM721006 UYI720907:UYI721006 VIE720907:VIE721006 VSA720907:VSA721006 WBW720907:WBW721006 WLS720907:WLS721006 WVO720907:WVO721006 G786443:G786542 JC786443:JC786542 SY786443:SY786542 ACU786443:ACU786542 AMQ786443:AMQ786542 AWM786443:AWM786542 BGI786443:BGI786542 BQE786443:BQE786542 CAA786443:CAA786542 CJW786443:CJW786542 CTS786443:CTS786542 DDO786443:DDO786542 DNK786443:DNK786542 DXG786443:DXG786542 EHC786443:EHC786542 EQY786443:EQY786542 FAU786443:FAU786542 FKQ786443:FKQ786542 FUM786443:FUM786542 GEI786443:GEI786542 GOE786443:GOE786542 GYA786443:GYA786542 HHW786443:HHW786542 HRS786443:HRS786542 IBO786443:IBO786542 ILK786443:ILK786542 IVG786443:IVG786542 JFC786443:JFC786542 JOY786443:JOY786542 JYU786443:JYU786542 KIQ786443:KIQ786542 KSM786443:KSM786542 LCI786443:LCI786542 LME786443:LME786542 LWA786443:LWA786542 MFW786443:MFW786542 MPS786443:MPS786542 MZO786443:MZO786542 NJK786443:NJK786542 NTG786443:NTG786542 ODC786443:ODC786542 OMY786443:OMY786542 OWU786443:OWU786542 PGQ786443:PGQ786542 PQM786443:PQM786542 QAI786443:QAI786542 QKE786443:QKE786542 QUA786443:QUA786542 RDW786443:RDW786542 RNS786443:RNS786542 RXO786443:RXO786542 SHK786443:SHK786542 SRG786443:SRG786542 TBC786443:TBC786542 TKY786443:TKY786542 TUU786443:TUU786542 UEQ786443:UEQ786542 UOM786443:UOM786542 UYI786443:UYI786542 VIE786443:VIE786542 VSA786443:VSA786542 WBW786443:WBW786542 WLS786443:WLS786542 WVO786443:WVO786542 G851979:G852078 JC851979:JC852078 SY851979:SY852078 ACU851979:ACU852078 AMQ851979:AMQ852078 AWM851979:AWM852078 BGI851979:BGI852078 BQE851979:BQE852078 CAA851979:CAA852078 CJW851979:CJW852078 CTS851979:CTS852078 DDO851979:DDO852078 DNK851979:DNK852078 DXG851979:DXG852078 EHC851979:EHC852078 EQY851979:EQY852078 FAU851979:FAU852078 FKQ851979:FKQ852078 FUM851979:FUM852078 GEI851979:GEI852078 GOE851979:GOE852078 GYA851979:GYA852078 HHW851979:HHW852078 HRS851979:HRS852078 IBO851979:IBO852078 ILK851979:ILK852078 IVG851979:IVG852078 JFC851979:JFC852078 JOY851979:JOY852078 JYU851979:JYU852078 KIQ851979:KIQ852078 KSM851979:KSM852078 LCI851979:LCI852078 LME851979:LME852078 LWA851979:LWA852078 MFW851979:MFW852078 MPS851979:MPS852078 MZO851979:MZO852078 NJK851979:NJK852078 NTG851979:NTG852078 ODC851979:ODC852078 OMY851979:OMY852078 OWU851979:OWU852078 PGQ851979:PGQ852078 PQM851979:PQM852078 QAI851979:QAI852078 QKE851979:QKE852078 QUA851979:QUA852078 RDW851979:RDW852078 RNS851979:RNS852078 RXO851979:RXO852078 SHK851979:SHK852078 SRG851979:SRG852078 TBC851979:TBC852078 TKY851979:TKY852078 TUU851979:TUU852078 UEQ851979:UEQ852078 UOM851979:UOM852078 UYI851979:UYI852078 VIE851979:VIE852078 VSA851979:VSA852078 WBW851979:WBW852078 WLS851979:WLS852078 WVO851979:WVO852078 G917515:G917614 JC917515:JC917614 SY917515:SY917614 ACU917515:ACU917614 AMQ917515:AMQ917614 AWM917515:AWM917614 BGI917515:BGI917614 BQE917515:BQE917614 CAA917515:CAA917614 CJW917515:CJW917614 CTS917515:CTS917614 DDO917515:DDO917614 DNK917515:DNK917614 DXG917515:DXG917614 EHC917515:EHC917614 EQY917515:EQY917614 FAU917515:FAU917614 FKQ917515:FKQ917614 FUM917515:FUM917614 GEI917515:GEI917614 GOE917515:GOE917614 GYA917515:GYA917614 HHW917515:HHW917614 HRS917515:HRS917614 IBO917515:IBO917614 ILK917515:ILK917614 IVG917515:IVG917614 JFC917515:JFC917614 JOY917515:JOY917614 JYU917515:JYU917614 KIQ917515:KIQ917614 KSM917515:KSM917614 LCI917515:LCI917614 LME917515:LME917614 LWA917515:LWA917614 MFW917515:MFW917614 MPS917515:MPS917614 MZO917515:MZO917614 NJK917515:NJK917614 NTG917515:NTG917614 ODC917515:ODC917614 OMY917515:OMY917614 OWU917515:OWU917614 PGQ917515:PGQ917614 PQM917515:PQM917614 QAI917515:QAI917614 QKE917515:QKE917614 QUA917515:QUA917614 RDW917515:RDW917614 RNS917515:RNS917614 RXO917515:RXO917614 SHK917515:SHK917614 SRG917515:SRG917614 TBC917515:TBC917614 TKY917515:TKY917614 TUU917515:TUU917614 UEQ917515:UEQ917614 UOM917515:UOM917614 UYI917515:UYI917614 VIE917515:VIE917614 VSA917515:VSA917614 WBW917515:WBW917614 WLS917515:WLS917614 WVO917515:WVO917614 G983051:G983150 JC983051:JC983150 SY983051:SY983150 ACU983051:ACU983150 AMQ983051:AMQ983150 AWM983051:AWM983150 BGI983051:BGI983150 BQE983051:BQE983150 CAA983051:CAA983150 CJW983051:CJW983150 CTS983051:CTS983150 DDO983051:DDO983150 DNK983051:DNK983150 DXG983051:DXG983150 EHC983051:EHC983150 EQY983051:EQY983150 FAU983051:FAU983150 FKQ983051:FKQ983150 FUM983051:FUM983150 GEI983051:GEI983150 GOE983051:GOE983150 GYA983051:GYA983150 HHW983051:HHW983150 HRS983051:HRS983150 IBO983051:IBO983150 ILK983051:ILK983150 IVG983051:IVG983150 JFC983051:JFC983150 JOY983051:JOY983150 JYU983051:JYU983150 KIQ983051:KIQ983150 KSM983051:KSM983150 LCI983051:LCI983150 LME983051:LME983150 LWA983051:LWA983150 MFW983051:MFW983150 MPS983051:MPS983150 MZO983051:MZO983150 NJK983051:NJK983150 NTG983051:NTG983150 ODC983051:ODC983150 OMY983051:OMY983150 OWU983051:OWU983150 PGQ983051:PGQ983150 PQM983051:PQM983150 QAI983051:QAI983150 QKE983051:QKE983150 QUA983051:QUA983150 RDW983051:RDW983150 RNS983051:RNS983150 RXO983051:RXO983150 SHK983051:SHK983150 SRG983051:SRG983150 TBC983051:TBC983150 TKY983051:TKY983150 TUU983051:TUU983150 UEQ983051:UEQ983150 UOM983051:UOM983150 UYI983051:UYI983150 VIE983051:VIE983150 VSA983051:VSA983150 WBW983051:WBW983150 WLS983051:WLS983150 WVO983051:WVO983150">
      <formula1>"買,売"</formula1>
    </dataValidation>
    <dataValidation type="list" allowBlank="1" showInputMessage="1" showErrorMessage="1" sqref="I11:K110 JE11:JG110 TA11:TC110 ACW11:ACY110 AMS11:AMU110 AWO11:AWQ110 BGK11:BGM110 BQG11:BQI110 CAC11:CAE110 CJY11:CKA110 CTU11:CTW110 DDQ11:DDS110 DNM11:DNO110 DXI11:DXK110 EHE11:EHG110 ERA11:ERC110 FAW11:FAY110 FKS11:FKU110 FUO11:FUQ110 GEK11:GEM110 GOG11:GOI110 GYC11:GYE110 HHY11:HIA110 HRU11:HRW110 IBQ11:IBS110 ILM11:ILO110 IVI11:IVK110 JFE11:JFG110 JPA11:JPC110 JYW11:JYY110 KIS11:KIU110 KSO11:KSQ110 LCK11:LCM110 LMG11:LMI110 LWC11:LWE110 MFY11:MGA110 MPU11:MPW110 MZQ11:MZS110 NJM11:NJO110 NTI11:NTK110 ODE11:ODG110 ONA11:ONC110 OWW11:OWY110 PGS11:PGU110 PQO11:PQQ110 QAK11:QAM110 QKG11:QKI110 QUC11:QUE110 RDY11:REA110 RNU11:RNW110 RXQ11:RXS110 SHM11:SHO110 SRI11:SRK110 TBE11:TBG110 TLA11:TLC110 TUW11:TUY110 UES11:UEU110 UOO11:UOQ110 UYK11:UYM110 VIG11:VII110 VSC11:VSE110 WBY11:WCA110 WLU11:WLW110 WVQ11:WVS110 I65547:K65646 JE65547:JG65646 TA65547:TC65646 ACW65547:ACY65646 AMS65547:AMU65646 AWO65547:AWQ65646 BGK65547:BGM65646 BQG65547:BQI65646 CAC65547:CAE65646 CJY65547:CKA65646 CTU65547:CTW65646 DDQ65547:DDS65646 DNM65547:DNO65646 DXI65547:DXK65646 EHE65547:EHG65646 ERA65547:ERC65646 FAW65547:FAY65646 FKS65547:FKU65646 FUO65547:FUQ65646 GEK65547:GEM65646 GOG65547:GOI65646 GYC65547:GYE65646 HHY65547:HIA65646 HRU65547:HRW65646 IBQ65547:IBS65646 ILM65547:ILO65646 IVI65547:IVK65646 JFE65547:JFG65646 JPA65547:JPC65646 JYW65547:JYY65646 KIS65547:KIU65646 KSO65547:KSQ65646 LCK65547:LCM65646 LMG65547:LMI65646 LWC65547:LWE65646 MFY65547:MGA65646 MPU65547:MPW65646 MZQ65547:MZS65646 NJM65547:NJO65646 NTI65547:NTK65646 ODE65547:ODG65646 ONA65547:ONC65646 OWW65547:OWY65646 PGS65547:PGU65646 PQO65547:PQQ65646 QAK65547:QAM65646 QKG65547:QKI65646 QUC65547:QUE65646 RDY65547:REA65646 RNU65547:RNW65646 RXQ65547:RXS65646 SHM65547:SHO65646 SRI65547:SRK65646 TBE65547:TBG65646 TLA65547:TLC65646 TUW65547:TUY65646 UES65547:UEU65646 UOO65547:UOQ65646 UYK65547:UYM65646 VIG65547:VII65646 VSC65547:VSE65646 WBY65547:WCA65646 WLU65547:WLW65646 WVQ65547:WVS65646 I131083:K131182 JE131083:JG131182 TA131083:TC131182 ACW131083:ACY131182 AMS131083:AMU131182 AWO131083:AWQ131182 BGK131083:BGM131182 BQG131083:BQI131182 CAC131083:CAE131182 CJY131083:CKA131182 CTU131083:CTW131182 DDQ131083:DDS131182 DNM131083:DNO131182 DXI131083:DXK131182 EHE131083:EHG131182 ERA131083:ERC131182 FAW131083:FAY131182 FKS131083:FKU131182 FUO131083:FUQ131182 GEK131083:GEM131182 GOG131083:GOI131182 GYC131083:GYE131182 HHY131083:HIA131182 HRU131083:HRW131182 IBQ131083:IBS131182 ILM131083:ILO131182 IVI131083:IVK131182 JFE131083:JFG131182 JPA131083:JPC131182 JYW131083:JYY131182 KIS131083:KIU131182 KSO131083:KSQ131182 LCK131083:LCM131182 LMG131083:LMI131182 LWC131083:LWE131182 MFY131083:MGA131182 MPU131083:MPW131182 MZQ131083:MZS131182 NJM131083:NJO131182 NTI131083:NTK131182 ODE131083:ODG131182 ONA131083:ONC131182 OWW131083:OWY131182 PGS131083:PGU131182 PQO131083:PQQ131182 QAK131083:QAM131182 QKG131083:QKI131182 QUC131083:QUE131182 RDY131083:REA131182 RNU131083:RNW131182 RXQ131083:RXS131182 SHM131083:SHO131182 SRI131083:SRK131182 TBE131083:TBG131182 TLA131083:TLC131182 TUW131083:TUY131182 UES131083:UEU131182 UOO131083:UOQ131182 UYK131083:UYM131182 VIG131083:VII131182 VSC131083:VSE131182 WBY131083:WCA131182 WLU131083:WLW131182 WVQ131083:WVS131182 I196619:K196718 JE196619:JG196718 TA196619:TC196718 ACW196619:ACY196718 AMS196619:AMU196718 AWO196619:AWQ196718 BGK196619:BGM196718 BQG196619:BQI196718 CAC196619:CAE196718 CJY196619:CKA196718 CTU196619:CTW196718 DDQ196619:DDS196718 DNM196619:DNO196718 DXI196619:DXK196718 EHE196619:EHG196718 ERA196619:ERC196718 FAW196619:FAY196718 FKS196619:FKU196718 FUO196619:FUQ196718 GEK196619:GEM196718 GOG196619:GOI196718 GYC196619:GYE196718 HHY196619:HIA196718 HRU196619:HRW196718 IBQ196619:IBS196718 ILM196619:ILO196718 IVI196619:IVK196718 JFE196619:JFG196718 JPA196619:JPC196718 JYW196619:JYY196718 KIS196619:KIU196718 KSO196619:KSQ196718 LCK196619:LCM196718 LMG196619:LMI196718 LWC196619:LWE196718 MFY196619:MGA196718 MPU196619:MPW196718 MZQ196619:MZS196718 NJM196619:NJO196718 NTI196619:NTK196718 ODE196619:ODG196718 ONA196619:ONC196718 OWW196619:OWY196718 PGS196619:PGU196718 PQO196619:PQQ196718 QAK196619:QAM196718 QKG196619:QKI196718 QUC196619:QUE196718 RDY196619:REA196718 RNU196619:RNW196718 RXQ196619:RXS196718 SHM196619:SHO196718 SRI196619:SRK196718 TBE196619:TBG196718 TLA196619:TLC196718 TUW196619:TUY196718 UES196619:UEU196718 UOO196619:UOQ196718 UYK196619:UYM196718 VIG196619:VII196718 VSC196619:VSE196718 WBY196619:WCA196718 WLU196619:WLW196718 WVQ196619:WVS196718 I262155:K262254 JE262155:JG262254 TA262155:TC262254 ACW262155:ACY262254 AMS262155:AMU262254 AWO262155:AWQ262254 BGK262155:BGM262254 BQG262155:BQI262254 CAC262155:CAE262254 CJY262155:CKA262254 CTU262155:CTW262254 DDQ262155:DDS262254 DNM262155:DNO262254 DXI262155:DXK262254 EHE262155:EHG262254 ERA262155:ERC262254 FAW262155:FAY262254 FKS262155:FKU262254 FUO262155:FUQ262254 GEK262155:GEM262254 GOG262155:GOI262254 GYC262155:GYE262254 HHY262155:HIA262254 HRU262155:HRW262254 IBQ262155:IBS262254 ILM262155:ILO262254 IVI262155:IVK262254 JFE262155:JFG262254 JPA262155:JPC262254 JYW262155:JYY262254 KIS262155:KIU262254 KSO262155:KSQ262254 LCK262155:LCM262254 LMG262155:LMI262254 LWC262155:LWE262254 MFY262155:MGA262254 MPU262155:MPW262254 MZQ262155:MZS262254 NJM262155:NJO262254 NTI262155:NTK262254 ODE262155:ODG262254 ONA262155:ONC262254 OWW262155:OWY262254 PGS262155:PGU262254 PQO262155:PQQ262254 QAK262155:QAM262254 QKG262155:QKI262254 QUC262155:QUE262254 RDY262155:REA262254 RNU262155:RNW262254 RXQ262155:RXS262254 SHM262155:SHO262254 SRI262155:SRK262254 TBE262155:TBG262254 TLA262155:TLC262254 TUW262155:TUY262254 UES262155:UEU262254 UOO262155:UOQ262254 UYK262155:UYM262254 VIG262155:VII262254 VSC262155:VSE262254 WBY262155:WCA262254 WLU262155:WLW262254 WVQ262155:WVS262254 I327691:K327790 JE327691:JG327790 TA327691:TC327790 ACW327691:ACY327790 AMS327691:AMU327790 AWO327691:AWQ327790 BGK327691:BGM327790 BQG327691:BQI327790 CAC327691:CAE327790 CJY327691:CKA327790 CTU327691:CTW327790 DDQ327691:DDS327790 DNM327691:DNO327790 DXI327691:DXK327790 EHE327691:EHG327790 ERA327691:ERC327790 FAW327691:FAY327790 FKS327691:FKU327790 FUO327691:FUQ327790 GEK327691:GEM327790 GOG327691:GOI327790 GYC327691:GYE327790 HHY327691:HIA327790 HRU327691:HRW327790 IBQ327691:IBS327790 ILM327691:ILO327790 IVI327691:IVK327790 JFE327691:JFG327790 JPA327691:JPC327790 JYW327691:JYY327790 KIS327691:KIU327790 KSO327691:KSQ327790 LCK327691:LCM327790 LMG327691:LMI327790 LWC327691:LWE327790 MFY327691:MGA327790 MPU327691:MPW327790 MZQ327691:MZS327790 NJM327691:NJO327790 NTI327691:NTK327790 ODE327691:ODG327790 ONA327691:ONC327790 OWW327691:OWY327790 PGS327691:PGU327790 PQO327691:PQQ327790 QAK327691:QAM327790 QKG327691:QKI327790 QUC327691:QUE327790 RDY327691:REA327790 RNU327691:RNW327790 RXQ327691:RXS327790 SHM327691:SHO327790 SRI327691:SRK327790 TBE327691:TBG327790 TLA327691:TLC327790 TUW327691:TUY327790 UES327691:UEU327790 UOO327691:UOQ327790 UYK327691:UYM327790 VIG327691:VII327790 VSC327691:VSE327790 WBY327691:WCA327790 WLU327691:WLW327790 WVQ327691:WVS327790 I393227:K393326 JE393227:JG393326 TA393227:TC393326 ACW393227:ACY393326 AMS393227:AMU393326 AWO393227:AWQ393326 BGK393227:BGM393326 BQG393227:BQI393326 CAC393227:CAE393326 CJY393227:CKA393326 CTU393227:CTW393326 DDQ393227:DDS393326 DNM393227:DNO393326 DXI393227:DXK393326 EHE393227:EHG393326 ERA393227:ERC393326 FAW393227:FAY393326 FKS393227:FKU393326 FUO393227:FUQ393326 GEK393227:GEM393326 GOG393227:GOI393326 GYC393227:GYE393326 HHY393227:HIA393326 HRU393227:HRW393326 IBQ393227:IBS393326 ILM393227:ILO393326 IVI393227:IVK393326 JFE393227:JFG393326 JPA393227:JPC393326 JYW393227:JYY393326 KIS393227:KIU393326 KSO393227:KSQ393326 LCK393227:LCM393326 LMG393227:LMI393326 LWC393227:LWE393326 MFY393227:MGA393326 MPU393227:MPW393326 MZQ393227:MZS393326 NJM393227:NJO393326 NTI393227:NTK393326 ODE393227:ODG393326 ONA393227:ONC393326 OWW393227:OWY393326 PGS393227:PGU393326 PQO393227:PQQ393326 QAK393227:QAM393326 QKG393227:QKI393326 QUC393227:QUE393326 RDY393227:REA393326 RNU393227:RNW393326 RXQ393227:RXS393326 SHM393227:SHO393326 SRI393227:SRK393326 TBE393227:TBG393326 TLA393227:TLC393326 TUW393227:TUY393326 UES393227:UEU393326 UOO393227:UOQ393326 UYK393227:UYM393326 VIG393227:VII393326 VSC393227:VSE393326 WBY393227:WCA393326 WLU393227:WLW393326 WVQ393227:WVS393326 I458763:K458862 JE458763:JG458862 TA458763:TC458862 ACW458763:ACY458862 AMS458763:AMU458862 AWO458763:AWQ458862 BGK458763:BGM458862 BQG458763:BQI458862 CAC458763:CAE458862 CJY458763:CKA458862 CTU458763:CTW458862 DDQ458763:DDS458862 DNM458763:DNO458862 DXI458763:DXK458862 EHE458763:EHG458862 ERA458763:ERC458862 FAW458763:FAY458862 FKS458763:FKU458862 FUO458763:FUQ458862 GEK458763:GEM458862 GOG458763:GOI458862 GYC458763:GYE458862 HHY458763:HIA458862 HRU458763:HRW458862 IBQ458763:IBS458862 ILM458763:ILO458862 IVI458763:IVK458862 JFE458763:JFG458862 JPA458763:JPC458862 JYW458763:JYY458862 KIS458763:KIU458862 KSO458763:KSQ458862 LCK458763:LCM458862 LMG458763:LMI458862 LWC458763:LWE458862 MFY458763:MGA458862 MPU458763:MPW458862 MZQ458763:MZS458862 NJM458763:NJO458862 NTI458763:NTK458862 ODE458763:ODG458862 ONA458763:ONC458862 OWW458763:OWY458862 PGS458763:PGU458862 PQO458763:PQQ458862 QAK458763:QAM458862 QKG458763:QKI458862 QUC458763:QUE458862 RDY458763:REA458862 RNU458763:RNW458862 RXQ458763:RXS458862 SHM458763:SHO458862 SRI458763:SRK458862 TBE458763:TBG458862 TLA458763:TLC458862 TUW458763:TUY458862 UES458763:UEU458862 UOO458763:UOQ458862 UYK458763:UYM458862 VIG458763:VII458862 VSC458763:VSE458862 WBY458763:WCA458862 WLU458763:WLW458862 WVQ458763:WVS458862 I524299:K524398 JE524299:JG524398 TA524299:TC524398 ACW524299:ACY524398 AMS524299:AMU524398 AWO524299:AWQ524398 BGK524299:BGM524398 BQG524299:BQI524398 CAC524299:CAE524398 CJY524299:CKA524398 CTU524299:CTW524398 DDQ524299:DDS524398 DNM524299:DNO524398 DXI524299:DXK524398 EHE524299:EHG524398 ERA524299:ERC524398 FAW524299:FAY524398 FKS524299:FKU524398 FUO524299:FUQ524398 GEK524299:GEM524398 GOG524299:GOI524398 GYC524299:GYE524398 HHY524299:HIA524398 HRU524299:HRW524398 IBQ524299:IBS524398 ILM524299:ILO524398 IVI524299:IVK524398 JFE524299:JFG524398 JPA524299:JPC524398 JYW524299:JYY524398 KIS524299:KIU524398 KSO524299:KSQ524398 LCK524299:LCM524398 LMG524299:LMI524398 LWC524299:LWE524398 MFY524299:MGA524398 MPU524299:MPW524398 MZQ524299:MZS524398 NJM524299:NJO524398 NTI524299:NTK524398 ODE524299:ODG524398 ONA524299:ONC524398 OWW524299:OWY524398 PGS524299:PGU524398 PQO524299:PQQ524398 QAK524299:QAM524398 QKG524299:QKI524398 QUC524299:QUE524398 RDY524299:REA524398 RNU524299:RNW524398 RXQ524299:RXS524398 SHM524299:SHO524398 SRI524299:SRK524398 TBE524299:TBG524398 TLA524299:TLC524398 TUW524299:TUY524398 UES524299:UEU524398 UOO524299:UOQ524398 UYK524299:UYM524398 VIG524299:VII524398 VSC524299:VSE524398 WBY524299:WCA524398 WLU524299:WLW524398 WVQ524299:WVS524398 I589835:K589934 JE589835:JG589934 TA589835:TC589934 ACW589835:ACY589934 AMS589835:AMU589934 AWO589835:AWQ589934 BGK589835:BGM589934 BQG589835:BQI589934 CAC589835:CAE589934 CJY589835:CKA589934 CTU589835:CTW589934 DDQ589835:DDS589934 DNM589835:DNO589934 DXI589835:DXK589934 EHE589835:EHG589934 ERA589835:ERC589934 FAW589835:FAY589934 FKS589835:FKU589934 FUO589835:FUQ589934 GEK589835:GEM589934 GOG589835:GOI589934 GYC589835:GYE589934 HHY589835:HIA589934 HRU589835:HRW589934 IBQ589835:IBS589934 ILM589835:ILO589934 IVI589835:IVK589934 JFE589835:JFG589934 JPA589835:JPC589934 JYW589835:JYY589934 KIS589835:KIU589934 KSO589835:KSQ589934 LCK589835:LCM589934 LMG589835:LMI589934 LWC589835:LWE589934 MFY589835:MGA589934 MPU589835:MPW589934 MZQ589835:MZS589934 NJM589835:NJO589934 NTI589835:NTK589934 ODE589835:ODG589934 ONA589835:ONC589934 OWW589835:OWY589934 PGS589835:PGU589934 PQO589835:PQQ589934 QAK589835:QAM589934 QKG589835:QKI589934 QUC589835:QUE589934 RDY589835:REA589934 RNU589835:RNW589934 RXQ589835:RXS589934 SHM589835:SHO589934 SRI589835:SRK589934 TBE589835:TBG589934 TLA589835:TLC589934 TUW589835:TUY589934 UES589835:UEU589934 UOO589835:UOQ589934 UYK589835:UYM589934 VIG589835:VII589934 VSC589835:VSE589934 WBY589835:WCA589934 WLU589835:WLW589934 WVQ589835:WVS589934 I655371:K655470 JE655371:JG655470 TA655371:TC655470 ACW655371:ACY655470 AMS655371:AMU655470 AWO655371:AWQ655470 BGK655371:BGM655470 BQG655371:BQI655470 CAC655371:CAE655470 CJY655371:CKA655470 CTU655371:CTW655470 DDQ655371:DDS655470 DNM655371:DNO655470 DXI655371:DXK655470 EHE655371:EHG655470 ERA655371:ERC655470 FAW655371:FAY655470 FKS655371:FKU655470 FUO655371:FUQ655470 GEK655371:GEM655470 GOG655371:GOI655470 GYC655371:GYE655470 HHY655371:HIA655470 HRU655371:HRW655470 IBQ655371:IBS655470 ILM655371:ILO655470 IVI655371:IVK655470 JFE655371:JFG655470 JPA655371:JPC655470 JYW655371:JYY655470 KIS655371:KIU655470 KSO655371:KSQ655470 LCK655371:LCM655470 LMG655371:LMI655470 LWC655371:LWE655470 MFY655371:MGA655470 MPU655371:MPW655470 MZQ655371:MZS655470 NJM655371:NJO655470 NTI655371:NTK655470 ODE655371:ODG655470 ONA655371:ONC655470 OWW655371:OWY655470 PGS655371:PGU655470 PQO655371:PQQ655470 QAK655371:QAM655470 QKG655371:QKI655470 QUC655371:QUE655470 RDY655371:REA655470 RNU655371:RNW655470 RXQ655371:RXS655470 SHM655371:SHO655470 SRI655371:SRK655470 TBE655371:TBG655470 TLA655371:TLC655470 TUW655371:TUY655470 UES655371:UEU655470 UOO655371:UOQ655470 UYK655371:UYM655470 VIG655371:VII655470 VSC655371:VSE655470 WBY655371:WCA655470 WLU655371:WLW655470 WVQ655371:WVS655470 I720907:K721006 JE720907:JG721006 TA720907:TC721006 ACW720907:ACY721006 AMS720907:AMU721006 AWO720907:AWQ721006 BGK720907:BGM721006 BQG720907:BQI721006 CAC720907:CAE721006 CJY720907:CKA721006 CTU720907:CTW721006 DDQ720907:DDS721006 DNM720907:DNO721006 DXI720907:DXK721006 EHE720907:EHG721006 ERA720907:ERC721006 FAW720907:FAY721006 FKS720907:FKU721006 FUO720907:FUQ721006 GEK720907:GEM721006 GOG720907:GOI721006 GYC720907:GYE721006 HHY720907:HIA721006 HRU720907:HRW721006 IBQ720907:IBS721006 ILM720907:ILO721006 IVI720907:IVK721006 JFE720907:JFG721006 JPA720907:JPC721006 JYW720907:JYY721006 KIS720907:KIU721006 KSO720907:KSQ721006 LCK720907:LCM721006 LMG720907:LMI721006 LWC720907:LWE721006 MFY720907:MGA721006 MPU720907:MPW721006 MZQ720907:MZS721006 NJM720907:NJO721006 NTI720907:NTK721006 ODE720907:ODG721006 ONA720907:ONC721006 OWW720907:OWY721006 PGS720907:PGU721006 PQO720907:PQQ721006 QAK720907:QAM721006 QKG720907:QKI721006 QUC720907:QUE721006 RDY720907:REA721006 RNU720907:RNW721006 RXQ720907:RXS721006 SHM720907:SHO721006 SRI720907:SRK721006 TBE720907:TBG721006 TLA720907:TLC721006 TUW720907:TUY721006 UES720907:UEU721006 UOO720907:UOQ721006 UYK720907:UYM721006 VIG720907:VII721006 VSC720907:VSE721006 WBY720907:WCA721006 WLU720907:WLW721006 WVQ720907:WVS721006 I786443:K786542 JE786443:JG786542 TA786443:TC786542 ACW786443:ACY786542 AMS786443:AMU786542 AWO786443:AWQ786542 BGK786443:BGM786542 BQG786443:BQI786542 CAC786443:CAE786542 CJY786443:CKA786542 CTU786443:CTW786542 DDQ786443:DDS786542 DNM786443:DNO786542 DXI786443:DXK786542 EHE786443:EHG786542 ERA786443:ERC786542 FAW786443:FAY786542 FKS786443:FKU786542 FUO786443:FUQ786542 GEK786443:GEM786542 GOG786443:GOI786542 GYC786443:GYE786542 HHY786443:HIA786542 HRU786443:HRW786542 IBQ786443:IBS786542 ILM786443:ILO786542 IVI786443:IVK786542 JFE786443:JFG786542 JPA786443:JPC786542 JYW786443:JYY786542 KIS786443:KIU786542 KSO786443:KSQ786542 LCK786443:LCM786542 LMG786443:LMI786542 LWC786443:LWE786542 MFY786443:MGA786542 MPU786443:MPW786542 MZQ786443:MZS786542 NJM786443:NJO786542 NTI786443:NTK786542 ODE786443:ODG786542 ONA786443:ONC786542 OWW786443:OWY786542 PGS786443:PGU786542 PQO786443:PQQ786542 QAK786443:QAM786542 QKG786443:QKI786542 QUC786443:QUE786542 RDY786443:REA786542 RNU786443:RNW786542 RXQ786443:RXS786542 SHM786443:SHO786542 SRI786443:SRK786542 TBE786443:TBG786542 TLA786443:TLC786542 TUW786443:TUY786542 UES786443:UEU786542 UOO786443:UOQ786542 UYK786443:UYM786542 VIG786443:VII786542 VSC786443:VSE786542 WBY786443:WCA786542 WLU786443:WLW786542 WVQ786443:WVS786542 I851979:K852078 JE851979:JG852078 TA851979:TC852078 ACW851979:ACY852078 AMS851979:AMU852078 AWO851979:AWQ852078 BGK851979:BGM852078 BQG851979:BQI852078 CAC851979:CAE852078 CJY851979:CKA852078 CTU851979:CTW852078 DDQ851979:DDS852078 DNM851979:DNO852078 DXI851979:DXK852078 EHE851979:EHG852078 ERA851979:ERC852078 FAW851979:FAY852078 FKS851979:FKU852078 FUO851979:FUQ852078 GEK851979:GEM852078 GOG851979:GOI852078 GYC851979:GYE852078 HHY851979:HIA852078 HRU851979:HRW852078 IBQ851979:IBS852078 ILM851979:ILO852078 IVI851979:IVK852078 JFE851979:JFG852078 JPA851979:JPC852078 JYW851979:JYY852078 KIS851979:KIU852078 KSO851979:KSQ852078 LCK851979:LCM852078 LMG851979:LMI852078 LWC851979:LWE852078 MFY851979:MGA852078 MPU851979:MPW852078 MZQ851979:MZS852078 NJM851979:NJO852078 NTI851979:NTK852078 ODE851979:ODG852078 ONA851979:ONC852078 OWW851979:OWY852078 PGS851979:PGU852078 PQO851979:PQQ852078 QAK851979:QAM852078 QKG851979:QKI852078 QUC851979:QUE852078 RDY851979:REA852078 RNU851979:RNW852078 RXQ851979:RXS852078 SHM851979:SHO852078 SRI851979:SRK852078 TBE851979:TBG852078 TLA851979:TLC852078 TUW851979:TUY852078 UES851979:UEU852078 UOO851979:UOQ852078 UYK851979:UYM852078 VIG851979:VII852078 VSC851979:VSE852078 WBY851979:WCA852078 WLU851979:WLW852078 WVQ851979:WVS852078 I917515:K917614 JE917515:JG917614 TA917515:TC917614 ACW917515:ACY917614 AMS917515:AMU917614 AWO917515:AWQ917614 BGK917515:BGM917614 BQG917515:BQI917614 CAC917515:CAE917614 CJY917515:CKA917614 CTU917515:CTW917614 DDQ917515:DDS917614 DNM917515:DNO917614 DXI917515:DXK917614 EHE917515:EHG917614 ERA917515:ERC917614 FAW917515:FAY917614 FKS917515:FKU917614 FUO917515:FUQ917614 GEK917515:GEM917614 GOG917515:GOI917614 GYC917515:GYE917614 HHY917515:HIA917614 HRU917515:HRW917614 IBQ917515:IBS917614 ILM917515:ILO917614 IVI917515:IVK917614 JFE917515:JFG917614 JPA917515:JPC917614 JYW917515:JYY917614 KIS917515:KIU917614 KSO917515:KSQ917614 LCK917515:LCM917614 LMG917515:LMI917614 LWC917515:LWE917614 MFY917515:MGA917614 MPU917515:MPW917614 MZQ917515:MZS917614 NJM917515:NJO917614 NTI917515:NTK917614 ODE917515:ODG917614 ONA917515:ONC917614 OWW917515:OWY917614 PGS917515:PGU917614 PQO917515:PQQ917614 QAK917515:QAM917614 QKG917515:QKI917614 QUC917515:QUE917614 RDY917515:REA917614 RNU917515:RNW917614 RXQ917515:RXS917614 SHM917515:SHO917614 SRI917515:SRK917614 TBE917515:TBG917614 TLA917515:TLC917614 TUW917515:TUY917614 UES917515:UEU917614 UOO917515:UOQ917614 UYK917515:UYM917614 VIG917515:VII917614 VSC917515:VSE917614 WBY917515:WCA917614 WLU917515:WLW917614 WVQ917515:WVS917614 I983051:K983150 JE983051:JG983150 TA983051:TC983150 ACW983051:ACY983150 AMS983051:AMU983150 AWO983051:AWQ983150 BGK983051:BGM983150 BQG983051:BQI983150 CAC983051:CAE983150 CJY983051:CKA983150 CTU983051:CTW983150 DDQ983051:DDS983150 DNM983051:DNO983150 DXI983051:DXK983150 EHE983051:EHG983150 ERA983051:ERC983150 FAW983051:FAY983150 FKS983051:FKU983150 FUO983051:FUQ983150 GEK983051:GEM983150 GOG983051:GOI983150 GYC983051:GYE983150 HHY983051:HIA983150 HRU983051:HRW983150 IBQ983051:IBS983150 ILM983051:ILO983150 IVI983051:IVK983150 JFE983051:JFG983150 JPA983051:JPC983150 JYW983051:JYY983150 KIS983051:KIU983150 KSO983051:KSQ983150 LCK983051:LCM983150 LMG983051:LMI983150 LWC983051:LWE983150 MFY983051:MGA983150 MPU983051:MPW983150 MZQ983051:MZS983150 NJM983051:NJO983150 NTI983051:NTK983150 ODE983051:ODG983150 ONA983051:ONC983150 OWW983051:OWY983150 PGS983051:PGU983150 PQO983051:PQQ983150 QAK983051:QAM983150 QKG983051:QKI983150 QUC983051:QUE983150 RDY983051:REA983150 RNU983051:RNW983150 RXQ983051:RXS983150 SHM983051:SHO983150 SRI983051:SRK983150 TBE983051:TBG983150 TLA983051:TLC983150 TUW983051:TUY983150 UES983051:UEU983150 UOO983051:UOQ983150 UYK983051:UYM983150 VIG983051:VII983150 VSC983051:VSE983150 WBY983051:WCA983150 WLU983051:WLW983150 WVQ983051:WVS983150">
      <formula1>$Y$1:$Y$5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9"/>
  <sheetViews>
    <sheetView topLeftCell="A4" zoomScale="145" zoomScaleNormal="145" zoomScaleSheetLayoutView="100" workbookViewId="0">
      <selection activeCell="W11" sqref="W11:Z110"/>
    </sheetView>
  </sheetViews>
  <sheetFormatPr defaultColWidth="9" defaultRowHeight="13.5"/>
  <cols>
    <col min="1" max="16384" width="9" style="2"/>
  </cols>
  <sheetData>
    <row r="1" spans="1:10">
      <c r="A1" s="2" t="s">
        <v>77</v>
      </c>
    </row>
    <row r="2" spans="1:10">
      <c r="A2" s="206" t="s">
        <v>78</v>
      </c>
      <c r="B2" s="207"/>
      <c r="C2" s="207"/>
      <c r="D2" s="207"/>
      <c r="E2" s="207"/>
      <c r="F2" s="207"/>
      <c r="G2" s="207"/>
      <c r="H2" s="207"/>
      <c r="I2" s="207"/>
      <c r="J2" s="207"/>
    </row>
    <row r="3" spans="1:10">
      <c r="A3" s="207"/>
      <c r="B3" s="207"/>
      <c r="C3" s="207"/>
      <c r="D3" s="207"/>
      <c r="E3" s="207"/>
      <c r="F3" s="207"/>
      <c r="G3" s="207"/>
      <c r="H3" s="207"/>
      <c r="I3" s="207"/>
      <c r="J3" s="207"/>
    </row>
    <row r="4" spans="1:10">
      <c r="A4" s="207"/>
      <c r="B4" s="207"/>
      <c r="C4" s="207"/>
      <c r="D4" s="207"/>
      <c r="E4" s="207"/>
      <c r="F4" s="207"/>
      <c r="G4" s="207"/>
      <c r="H4" s="207"/>
      <c r="I4" s="207"/>
      <c r="J4" s="207"/>
    </row>
    <row r="5" spans="1:10">
      <c r="A5" s="207"/>
      <c r="B5" s="207"/>
      <c r="C5" s="207"/>
      <c r="D5" s="207"/>
      <c r="E5" s="207"/>
      <c r="F5" s="207"/>
      <c r="G5" s="207"/>
      <c r="H5" s="207"/>
      <c r="I5" s="207"/>
      <c r="J5" s="207"/>
    </row>
    <row r="6" spans="1:10">
      <c r="A6" s="207"/>
      <c r="B6" s="207"/>
      <c r="C6" s="207"/>
      <c r="D6" s="207"/>
      <c r="E6" s="207"/>
      <c r="F6" s="207"/>
      <c r="G6" s="207"/>
      <c r="H6" s="207"/>
      <c r="I6" s="207"/>
      <c r="J6" s="207"/>
    </row>
    <row r="7" spans="1:10">
      <c r="A7" s="207"/>
      <c r="B7" s="207"/>
      <c r="C7" s="207"/>
      <c r="D7" s="207"/>
      <c r="E7" s="207"/>
      <c r="F7" s="207"/>
      <c r="G7" s="207"/>
      <c r="H7" s="207"/>
      <c r="I7" s="207"/>
      <c r="J7" s="207"/>
    </row>
    <row r="8" spans="1:10">
      <c r="A8" s="207"/>
      <c r="B8" s="207"/>
      <c r="C8" s="207"/>
      <c r="D8" s="207"/>
      <c r="E8" s="207"/>
      <c r="F8" s="207"/>
      <c r="G8" s="207"/>
      <c r="H8" s="207"/>
      <c r="I8" s="207"/>
      <c r="J8" s="207"/>
    </row>
    <row r="9" spans="1:10" ht="52.5" customHeight="1">
      <c r="A9" s="207"/>
      <c r="B9" s="207"/>
      <c r="C9" s="207"/>
      <c r="D9" s="207"/>
      <c r="E9" s="207"/>
      <c r="F9" s="207"/>
      <c r="G9" s="207"/>
      <c r="H9" s="207"/>
      <c r="I9" s="207"/>
      <c r="J9" s="207"/>
    </row>
    <row r="11" spans="1:10">
      <c r="A11" s="2" t="s">
        <v>79</v>
      </c>
    </row>
    <row r="12" spans="1:10">
      <c r="A12" s="208" t="s">
        <v>80</v>
      </c>
      <c r="B12" s="209"/>
      <c r="C12" s="209"/>
      <c r="D12" s="209"/>
      <c r="E12" s="209"/>
      <c r="F12" s="209"/>
      <c r="G12" s="209"/>
      <c r="H12" s="209"/>
      <c r="I12" s="209"/>
      <c r="J12" s="209"/>
    </row>
    <row r="13" spans="1:10">
      <c r="A13" s="209"/>
      <c r="B13" s="209"/>
      <c r="C13" s="209"/>
      <c r="D13" s="209"/>
      <c r="E13" s="209"/>
      <c r="F13" s="209"/>
      <c r="G13" s="209"/>
      <c r="H13" s="209"/>
      <c r="I13" s="209"/>
      <c r="J13" s="209"/>
    </row>
    <row r="14" spans="1:10">
      <c r="A14" s="209"/>
      <c r="B14" s="209"/>
      <c r="C14" s="209"/>
      <c r="D14" s="209"/>
      <c r="E14" s="209"/>
      <c r="F14" s="209"/>
      <c r="G14" s="209"/>
      <c r="H14" s="209"/>
      <c r="I14" s="209"/>
      <c r="J14" s="209"/>
    </row>
    <row r="15" spans="1:10">
      <c r="A15" s="209"/>
      <c r="B15" s="209"/>
      <c r="C15" s="209"/>
      <c r="D15" s="209"/>
      <c r="E15" s="209"/>
      <c r="F15" s="209"/>
      <c r="G15" s="209"/>
      <c r="H15" s="209"/>
      <c r="I15" s="209"/>
      <c r="J15" s="209"/>
    </row>
    <row r="16" spans="1:10">
      <c r="A16" s="209"/>
      <c r="B16" s="209"/>
      <c r="C16" s="209"/>
      <c r="D16" s="209"/>
      <c r="E16" s="209"/>
      <c r="F16" s="209"/>
      <c r="G16" s="209"/>
      <c r="H16" s="209"/>
      <c r="I16" s="209"/>
      <c r="J16" s="209"/>
    </row>
    <row r="17" spans="1:10">
      <c r="A17" s="209"/>
      <c r="B17" s="209"/>
      <c r="C17" s="209"/>
      <c r="D17" s="209"/>
      <c r="E17" s="209"/>
      <c r="F17" s="209"/>
      <c r="G17" s="209"/>
      <c r="H17" s="209"/>
      <c r="I17" s="209"/>
      <c r="J17" s="209"/>
    </row>
    <row r="18" spans="1:10">
      <c r="A18" s="209"/>
      <c r="B18" s="209"/>
      <c r="C18" s="209"/>
      <c r="D18" s="209"/>
      <c r="E18" s="209"/>
      <c r="F18" s="209"/>
      <c r="G18" s="209"/>
      <c r="H18" s="209"/>
      <c r="I18" s="209"/>
      <c r="J18" s="209"/>
    </row>
    <row r="19" spans="1:10">
      <c r="A19" s="209"/>
      <c r="B19" s="209"/>
      <c r="C19" s="209"/>
      <c r="D19" s="209"/>
      <c r="E19" s="209"/>
      <c r="F19" s="209"/>
      <c r="G19" s="209"/>
      <c r="H19" s="209"/>
      <c r="I19" s="209"/>
      <c r="J19" s="209"/>
    </row>
    <row r="21" spans="1:10">
      <c r="A21" s="2" t="s">
        <v>81</v>
      </c>
    </row>
    <row r="22" spans="1:10">
      <c r="A22" s="208" t="s">
        <v>82</v>
      </c>
      <c r="B22" s="208"/>
      <c r="C22" s="208"/>
      <c r="D22" s="208"/>
      <c r="E22" s="208"/>
      <c r="F22" s="208"/>
      <c r="G22" s="208"/>
      <c r="H22" s="208"/>
      <c r="I22" s="208"/>
      <c r="J22" s="208"/>
    </row>
    <row r="23" spans="1:10">
      <c r="A23" s="208"/>
      <c r="B23" s="208"/>
      <c r="C23" s="208"/>
      <c r="D23" s="208"/>
      <c r="E23" s="208"/>
      <c r="F23" s="208"/>
      <c r="G23" s="208"/>
      <c r="H23" s="208"/>
      <c r="I23" s="208"/>
      <c r="J23" s="208"/>
    </row>
    <row r="24" spans="1:10">
      <c r="A24" s="208"/>
      <c r="B24" s="208"/>
      <c r="C24" s="208"/>
      <c r="D24" s="208"/>
      <c r="E24" s="208"/>
      <c r="F24" s="208"/>
      <c r="G24" s="208"/>
      <c r="H24" s="208"/>
      <c r="I24" s="208"/>
      <c r="J24" s="208"/>
    </row>
    <row r="25" spans="1:10">
      <c r="A25" s="208"/>
      <c r="B25" s="208"/>
      <c r="C25" s="208"/>
      <c r="D25" s="208"/>
      <c r="E25" s="208"/>
      <c r="F25" s="208"/>
      <c r="G25" s="208"/>
      <c r="H25" s="208"/>
      <c r="I25" s="208"/>
      <c r="J25" s="208"/>
    </row>
    <row r="26" spans="1:10">
      <c r="A26" s="208"/>
      <c r="B26" s="208"/>
      <c r="C26" s="208"/>
      <c r="D26" s="208"/>
      <c r="E26" s="208"/>
      <c r="F26" s="208"/>
      <c r="G26" s="208"/>
      <c r="H26" s="208"/>
      <c r="I26" s="208"/>
      <c r="J26" s="208"/>
    </row>
    <row r="27" spans="1:10">
      <c r="A27" s="208"/>
      <c r="B27" s="208"/>
      <c r="C27" s="208"/>
      <c r="D27" s="208"/>
      <c r="E27" s="208"/>
      <c r="F27" s="208"/>
      <c r="G27" s="208"/>
      <c r="H27" s="208"/>
      <c r="I27" s="208"/>
      <c r="J27" s="208"/>
    </row>
    <row r="28" spans="1:10">
      <c r="A28" s="208"/>
      <c r="B28" s="208"/>
      <c r="C28" s="208"/>
      <c r="D28" s="208"/>
      <c r="E28" s="208"/>
      <c r="F28" s="208"/>
      <c r="G28" s="208"/>
      <c r="H28" s="208"/>
      <c r="I28" s="208"/>
      <c r="J28" s="208"/>
    </row>
    <row r="29" spans="1:10">
      <c r="A29" s="208"/>
      <c r="B29" s="208"/>
      <c r="C29" s="208"/>
      <c r="D29" s="208"/>
      <c r="E29" s="208"/>
      <c r="F29" s="208"/>
      <c r="G29" s="208"/>
      <c r="H29" s="208"/>
      <c r="I29" s="208"/>
      <c r="J29" s="208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G215"/>
  <sheetViews>
    <sheetView zoomScale="90" zoomScaleNormal="90" workbookViewId="0">
      <selection activeCell="W11" sqref="W11:Z110"/>
    </sheetView>
  </sheetViews>
  <sheetFormatPr defaultRowHeight="13.5"/>
  <cols>
    <col min="1" max="1" width="9" style="2"/>
    <col min="2" max="7" width="9" style="73"/>
    <col min="8" max="16384" width="9" style="2"/>
  </cols>
  <sheetData>
    <row r="1" spans="1:7">
      <c r="A1" s="210">
        <v>1</v>
      </c>
    </row>
    <row r="2" spans="1:7" ht="21" customHeight="1">
      <c r="A2" s="210"/>
      <c r="B2" s="74" t="s">
        <v>83</v>
      </c>
      <c r="C2" s="74"/>
    </row>
    <row r="3" spans="1:7" ht="21" customHeight="1">
      <c r="A3" s="210"/>
      <c r="B3" s="74" t="s">
        <v>84</v>
      </c>
      <c r="C3" s="74"/>
      <c r="G3" s="75"/>
    </row>
    <row r="4" spans="1:7" ht="21" customHeight="1">
      <c r="A4" s="210"/>
      <c r="B4" s="74" t="s">
        <v>85</v>
      </c>
      <c r="C4" s="74"/>
    </row>
    <row r="5" spans="1:7">
      <c r="A5" s="210"/>
    </row>
    <row r="8" spans="1:7" ht="14.25" customHeight="1"/>
    <row r="9" spans="1:7" ht="14.25" customHeight="1"/>
    <row r="10" spans="1:7" ht="14.25" customHeight="1"/>
    <row r="11" spans="1:7" ht="14.25" customHeight="1"/>
    <row r="12" spans="1:7" ht="14.25" customHeight="1"/>
    <row r="41" spans="2:2" ht="14.25" customHeight="1"/>
    <row r="42" spans="2:2" ht="14.25" customHeight="1"/>
    <row r="43" spans="2:2" ht="14.25" customHeight="1"/>
    <row r="44" spans="2:2" ht="14.25" customHeight="1"/>
    <row r="45" spans="2:2" ht="14.25" customHeight="1"/>
    <row r="48" spans="2:2">
      <c r="B48" s="2"/>
    </row>
    <row r="52" spans="1:1" ht="14.25" customHeight="1"/>
    <row r="53" spans="1:1" ht="14.25" customHeight="1"/>
    <row r="54" spans="1:1" ht="14.25" customHeight="1"/>
    <row r="55" spans="1:1" ht="14.25" customHeight="1"/>
    <row r="56" spans="1:1" ht="14.25" customHeight="1"/>
    <row r="63" spans="1:1">
      <c r="A63" s="210">
        <v>2</v>
      </c>
    </row>
    <row r="64" spans="1:1">
      <c r="A64" s="210"/>
    </row>
    <row r="65" spans="1:1">
      <c r="A65" s="210"/>
    </row>
    <row r="66" spans="1:1">
      <c r="A66" s="210"/>
    </row>
    <row r="67" spans="1:1">
      <c r="A67" s="210"/>
    </row>
    <row r="74" spans="1:1" ht="14.25" customHeight="1"/>
    <row r="75" spans="1:1" ht="14.25" customHeight="1"/>
    <row r="76" spans="1:1" ht="29.25" customHeight="1"/>
    <row r="77" spans="1:1" ht="14.25" customHeight="1"/>
    <row r="78" spans="1:1" ht="14.25" customHeight="1"/>
    <row r="79" spans="1:1" ht="14.25" customHeight="1"/>
    <row r="80" spans="1:1" ht="14.25" customHeight="1"/>
    <row r="81" ht="14.25" customHeight="1"/>
    <row r="82" ht="14.25" customHeight="1"/>
    <row r="83" ht="14.25" customHeight="1"/>
    <row r="86" ht="14.25" customHeight="1"/>
    <row r="87" ht="14.25" customHeight="1"/>
    <row r="88" ht="14.25" customHeight="1"/>
    <row r="89" ht="14.25" customHeight="1"/>
    <row r="90" ht="14.25" customHeight="1"/>
    <row r="102" spans="2:2" ht="27.75" customHeight="1"/>
    <row r="103" spans="2:2" ht="18.75" customHeight="1">
      <c r="B103" s="2"/>
    </row>
    <row r="104" spans="2:2" ht="18.75" customHeight="1">
      <c r="B104" s="2"/>
    </row>
    <row r="105" spans="2:2" ht="18.75" customHeight="1">
      <c r="B105" s="2"/>
    </row>
    <row r="106" spans="2:2" ht="18.75" customHeight="1">
      <c r="B106" s="75"/>
    </row>
    <row r="116" spans="1:1" ht="13.5" customHeight="1"/>
    <row r="117" spans="1:1" ht="13.5" customHeight="1"/>
    <row r="118" spans="1:1">
      <c r="A118" s="210">
        <v>3</v>
      </c>
    </row>
    <row r="119" spans="1:1">
      <c r="A119" s="210"/>
    </row>
    <row r="120" spans="1:1">
      <c r="A120" s="210"/>
    </row>
    <row r="121" spans="1:1">
      <c r="A121" s="210"/>
    </row>
    <row r="122" spans="1:1">
      <c r="A122" s="210"/>
    </row>
    <row r="123" spans="1:1" ht="30.75">
      <c r="A123" s="76"/>
    </row>
    <row r="124" spans="1:1" ht="30.75">
      <c r="A124" s="76"/>
    </row>
    <row r="125" spans="1:1" ht="30.75">
      <c r="A125" s="76"/>
    </row>
    <row r="126" spans="1:1" ht="30.75">
      <c r="A126" s="76"/>
    </row>
    <row r="127" spans="1:1" ht="30.75">
      <c r="A127" s="76"/>
    </row>
    <row r="128" spans="1:1" ht="30.75">
      <c r="A128" s="76"/>
    </row>
    <row r="129" spans="1:1" ht="30.75">
      <c r="A129" s="76"/>
    </row>
    <row r="130" spans="1:1" ht="30.75">
      <c r="A130" s="76"/>
    </row>
    <row r="131" spans="1:1" ht="30.75">
      <c r="A131" s="76"/>
    </row>
    <row r="132" spans="1:1" ht="18.75" customHeight="1">
      <c r="A132" s="76"/>
    </row>
    <row r="133" spans="1:1" ht="18.75" customHeight="1">
      <c r="A133" s="76"/>
    </row>
    <row r="134" spans="1:1" ht="18.75" customHeight="1">
      <c r="A134" s="76"/>
    </row>
    <row r="135" spans="1:1" ht="30.75">
      <c r="A135" s="76"/>
    </row>
    <row r="136" spans="1:1" ht="30.75">
      <c r="A136" s="76"/>
    </row>
    <row r="137" spans="1:1" ht="30.75">
      <c r="A137" s="76"/>
    </row>
    <row r="138" spans="1:1" ht="30.75">
      <c r="A138" s="76"/>
    </row>
    <row r="139" spans="1:1" ht="30.75">
      <c r="A139" s="76"/>
    </row>
    <row r="140" spans="1:1">
      <c r="A140" s="210">
        <v>4</v>
      </c>
    </row>
    <row r="141" spans="1:1">
      <c r="A141" s="210"/>
    </row>
    <row r="142" spans="1:1">
      <c r="A142" s="210"/>
    </row>
    <row r="143" spans="1:1">
      <c r="A143" s="210"/>
    </row>
    <row r="144" spans="1:1">
      <c r="A144" s="210"/>
    </row>
    <row r="145" spans="1:2" ht="30.75">
      <c r="A145" s="76"/>
    </row>
    <row r="146" spans="1:2" ht="30.75">
      <c r="A146" s="76"/>
    </row>
    <row r="147" spans="1:2" ht="30.75">
      <c r="A147" s="76"/>
    </row>
    <row r="156" spans="1:2">
      <c r="B156" s="75"/>
    </row>
    <row r="158" spans="1:2">
      <c r="B158" s="75"/>
    </row>
    <row r="172" spans="1:1">
      <c r="A172" s="210">
        <v>5</v>
      </c>
    </row>
    <row r="173" spans="1:1">
      <c r="A173" s="210"/>
    </row>
    <row r="174" spans="1:1">
      <c r="A174" s="210"/>
    </row>
    <row r="175" spans="1:1">
      <c r="A175" s="210"/>
    </row>
    <row r="176" spans="1:1">
      <c r="A176" s="210"/>
    </row>
    <row r="211" spans="1:1">
      <c r="A211" s="210">
        <v>6</v>
      </c>
    </row>
    <row r="212" spans="1:1">
      <c r="A212" s="210"/>
    </row>
    <row r="213" spans="1:1">
      <c r="A213" s="210"/>
    </row>
    <row r="214" spans="1:1">
      <c r="A214" s="210"/>
    </row>
    <row r="215" spans="1:1">
      <c r="A215" s="210"/>
    </row>
  </sheetData>
  <mergeCells count="6">
    <mergeCell ref="A211:A215"/>
    <mergeCell ref="A1:A5"/>
    <mergeCell ref="A63:A67"/>
    <mergeCell ref="A118:A122"/>
    <mergeCell ref="A140:A144"/>
    <mergeCell ref="A172:A176"/>
  </mergeCells>
  <phoneticPr fontId="2"/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Z3"/>
  <sheetViews>
    <sheetView topLeftCell="A133" zoomScale="80" zoomScaleNormal="80" workbookViewId="0">
      <selection activeCell="W11" sqref="W11:Z110"/>
    </sheetView>
  </sheetViews>
  <sheetFormatPr defaultRowHeight="13.5"/>
  <cols>
    <col min="1" max="6" width="9" style="2"/>
    <col min="7" max="7" width="9" style="2" customWidth="1"/>
    <col min="8" max="8" width="9" style="2"/>
    <col min="9" max="9" width="12.75" style="2" customWidth="1"/>
    <col min="10" max="262" width="9" style="2"/>
    <col min="263" max="263" width="9" style="2" customWidth="1"/>
    <col min="264" max="264" width="9" style="2"/>
    <col min="265" max="265" width="12.75" style="2" customWidth="1"/>
    <col min="266" max="518" width="9" style="2"/>
    <col min="519" max="519" width="9" style="2" customWidth="1"/>
    <col min="520" max="520" width="9" style="2"/>
    <col min="521" max="521" width="12.75" style="2" customWidth="1"/>
    <col min="522" max="774" width="9" style="2"/>
    <col min="775" max="775" width="9" style="2" customWidth="1"/>
    <col min="776" max="776" width="9" style="2"/>
    <col min="777" max="777" width="12.75" style="2" customWidth="1"/>
    <col min="778" max="1030" width="9" style="2"/>
    <col min="1031" max="1031" width="9" style="2" customWidth="1"/>
    <col min="1032" max="1032" width="9" style="2"/>
    <col min="1033" max="1033" width="12.75" style="2" customWidth="1"/>
    <col min="1034" max="1286" width="9" style="2"/>
    <col min="1287" max="1287" width="9" style="2" customWidth="1"/>
    <col min="1288" max="1288" width="9" style="2"/>
    <col min="1289" max="1289" width="12.75" style="2" customWidth="1"/>
    <col min="1290" max="1542" width="9" style="2"/>
    <col min="1543" max="1543" width="9" style="2" customWidth="1"/>
    <col min="1544" max="1544" width="9" style="2"/>
    <col min="1545" max="1545" width="12.75" style="2" customWidth="1"/>
    <col min="1546" max="1798" width="9" style="2"/>
    <col min="1799" max="1799" width="9" style="2" customWidth="1"/>
    <col min="1800" max="1800" width="9" style="2"/>
    <col min="1801" max="1801" width="12.75" style="2" customWidth="1"/>
    <col min="1802" max="2054" width="9" style="2"/>
    <col min="2055" max="2055" width="9" style="2" customWidth="1"/>
    <col min="2056" max="2056" width="9" style="2"/>
    <col min="2057" max="2057" width="12.75" style="2" customWidth="1"/>
    <col min="2058" max="2310" width="9" style="2"/>
    <col min="2311" max="2311" width="9" style="2" customWidth="1"/>
    <col min="2312" max="2312" width="9" style="2"/>
    <col min="2313" max="2313" width="12.75" style="2" customWidth="1"/>
    <col min="2314" max="2566" width="9" style="2"/>
    <col min="2567" max="2567" width="9" style="2" customWidth="1"/>
    <col min="2568" max="2568" width="9" style="2"/>
    <col min="2569" max="2569" width="12.75" style="2" customWidth="1"/>
    <col min="2570" max="2822" width="9" style="2"/>
    <col min="2823" max="2823" width="9" style="2" customWidth="1"/>
    <col min="2824" max="2824" width="9" style="2"/>
    <col min="2825" max="2825" width="12.75" style="2" customWidth="1"/>
    <col min="2826" max="3078" width="9" style="2"/>
    <col min="3079" max="3079" width="9" style="2" customWidth="1"/>
    <col min="3080" max="3080" width="9" style="2"/>
    <col min="3081" max="3081" width="12.75" style="2" customWidth="1"/>
    <col min="3082" max="3334" width="9" style="2"/>
    <col min="3335" max="3335" width="9" style="2" customWidth="1"/>
    <col min="3336" max="3336" width="9" style="2"/>
    <col min="3337" max="3337" width="12.75" style="2" customWidth="1"/>
    <col min="3338" max="3590" width="9" style="2"/>
    <col min="3591" max="3591" width="9" style="2" customWidth="1"/>
    <col min="3592" max="3592" width="9" style="2"/>
    <col min="3593" max="3593" width="12.75" style="2" customWidth="1"/>
    <col min="3594" max="3846" width="9" style="2"/>
    <col min="3847" max="3847" width="9" style="2" customWidth="1"/>
    <col min="3848" max="3848" width="9" style="2"/>
    <col min="3849" max="3849" width="12.75" style="2" customWidth="1"/>
    <col min="3850" max="4102" width="9" style="2"/>
    <col min="4103" max="4103" width="9" style="2" customWidth="1"/>
    <col min="4104" max="4104" width="9" style="2"/>
    <col min="4105" max="4105" width="12.75" style="2" customWidth="1"/>
    <col min="4106" max="4358" width="9" style="2"/>
    <col min="4359" max="4359" width="9" style="2" customWidth="1"/>
    <col min="4360" max="4360" width="9" style="2"/>
    <col min="4361" max="4361" width="12.75" style="2" customWidth="1"/>
    <col min="4362" max="4614" width="9" style="2"/>
    <col min="4615" max="4615" width="9" style="2" customWidth="1"/>
    <col min="4616" max="4616" width="9" style="2"/>
    <col min="4617" max="4617" width="12.75" style="2" customWidth="1"/>
    <col min="4618" max="4870" width="9" style="2"/>
    <col min="4871" max="4871" width="9" style="2" customWidth="1"/>
    <col min="4872" max="4872" width="9" style="2"/>
    <col min="4873" max="4873" width="12.75" style="2" customWidth="1"/>
    <col min="4874" max="5126" width="9" style="2"/>
    <col min="5127" max="5127" width="9" style="2" customWidth="1"/>
    <col min="5128" max="5128" width="9" style="2"/>
    <col min="5129" max="5129" width="12.75" style="2" customWidth="1"/>
    <col min="5130" max="5382" width="9" style="2"/>
    <col min="5383" max="5383" width="9" style="2" customWidth="1"/>
    <col min="5384" max="5384" width="9" style="2"/>
    <col min="5385" max="5385" width="12.75" style="2" customWidth="1"/>
    <col min="5386" max="5638" width="9" style="2"/>
    <col min="5639" max="5639" width="9" style="2" customWidth="1"/>
    <col min="5640" max="5640" width="9" style="2"/>
    <col min="5641" max="5641" width="12.75" style="2" customWidth="1"/>
    <col min="5642" max="5894" width="9" style="2"/>
    <col min="5895" max="5895" width="9" style="2" customWidth="1"/>
    <col min="5896" max="5896" width="9" style="2"/>
    <col min="5897" max="5897" width="12.75" style="2" customWidth="1"/>
    <col min="5898" max="6150" width="9" style="2"/>
    <col min="6151" max="6151" width="9" style="2" customWidth="1"/>
    <col min="6152" max="6152" width="9" style="2"/>
    <col min="6153" max="6153" width="12.75" style="2" customWidth="1"/>
    <col min="6154" max="6406" width="9" style="2"/>
    <col min="6407" max="6407" width="9" style="2" customWidth="1"/>
    <col min="6408" max="6408" width="9" style="2"/>
    <col min="6409" max="6409" width="12.75" style="2" customWidth="1"/>
    <col min="6410" max="6662" width="9" style="2"/>
    <col min="6663" max="6663" width="9" style="2" customWidth="1"/>
    <col min="6664" max="6664" width="9" style="2"/>
    <col min="6665" max="6665" width="12.75" style="2" customWidth="1"/>
    <col min="6666" max="6918" width="9" style="2"/>
    <col min="6919" max="6919" width="9" style="2" customWidth="1"/>
    <col min="6920" max="6920" width="9" style="2"/>
    <col min="6921" max="6921" width="12.75" style="2" customWidth="1"/>
    <col min="6922" max="7174" width="9" style="2"/>
    <col min="7175" max="7175" width="9" style="2" customWidth="1"/>
    <col min="7176" max="7176" width="9" style="2"/>
    <col min="7177" max="7177" width="12.75" style="2" customWidth="1"/>
    <col min="7178" max="7430" width="9" style="2"/>
    <col min="7431" max="7431" width="9" style="2" customWidth="1"/>
    <col min="7432" max="7432" width="9" style="2"/>
    <col min="7433" max="7433" width="12.75" style="2" customWidth="1"/>
    <col min="7434" max="7686" width="9" style="2"/>
    <col min="7687" max="7687" width="9" style="2" customWidth="1"/>
    <col min="7688" max="7688" width="9" style="2"/>
    <col min="7689" max="7689" width="12.75" style="2" customWidth="1"/>
    <col min="7690" max="7942" width="9" style="2"/>
    <col min="7943" max="7943" width="9" style="2" customWidth="1"/>
    <col min="7944" max="7944" width="9" style="2"/>
    <col min="7945" max="7945" width="12.75" style="2" customWidth="1"/>
    <col min="7946" max="8198" width="9" style="2"/>
    <col min="8199" max="8199" width="9" style="2" customWidth="1"/>
    <col min="8200" max="8200" width="9" style="2"/>
    <col min="8201" max="8201" width="12.75" style="2" customWidth="1"/>
    <col min="8202" max="8454" width="9" style="2"/>
    <col min="8455" max="8455" width="9" style="2" customWidth="1"/>
    <col min="8456" max="8456" width="9" style="2"/>
    <col min="8457" max="8457" width="12.75" style="2" customWidth="1"/>
    <col min="8458" max="8710" width="9" style="2"/>
    <col min="8711" max="8711" width="9" style="2" customWidth="1"/>
    <col min="8712" max="8712" width="9" style="2"/>
    <col min="8713" max="8713" width="12.75" style="2" customWidth="1"/>
    <col min="8714" max="8966" width="9" style="2"/>
    <col min="8967" max="8967" width="9" style="2" customWidth="1"/>
    <col min="8968" max="8968" width="9" style="2"/>
    <col min="8969" max="8969" width="12.75" style="2" customWidth="1"/>
    <col min="8970" max="9222" width="9" style="2"/>
    <col min="9223" max="9223" width="9" style="2" customWidth="1"/>
    <col min="9224" max="9224" width="9" style="2"/>
    <col min="9225" max="9225" width="12.75" style="2" customWidth="1"/>
    <col min="9226" max="9478" width="9" style="2"/>
    <col min="9479" max="9479" width="9" style="2" customWidth="1"/>
    <col min="9480" max="9480" width="9" style="2"/>
    <col min="9481" max="9481" width="12.75" style="2" customWidth="1"/>
    <col min="9482" max="9734" width="9" style="2"/>
    <col min="9735" max="9735" width="9" style="2" customWidth="1"/>
    <col min="9736" max="9736" width="9" style="2"/>
    <col min="9737" max="9737" width="12.75" style="2" customWidth="1"/>
    <col min="9738" max="9990" width="9" style="2"/>
    <col min="9991" max="9991" width="9" style="2" customWidth="1"/>
    <col min="9992" max="9992" width="9" style="2"/>
    <col min="9993" max="9993" width="12.75" style="2" customWidth="1"/>
    <col min="9994" max="10246" width="9" style="2"/>
    <col min="10247" max="10247" width="9" style="2" customWidth="1"/>
    <col min="10248" max="10248" width="9" style="2"/>
    <col min="10249" max="10249" width="12.75" style="2" customWidth="1"/>
    <col min="10250" max="10502" width="9" style="2"/>
    <col min="10503" max="10503" width="9" style="2" customWidth="1"/>
    <col min="10504" max="10504" width="9" style="2"/>
    <col min="10505" max="10505" width="12.75" style="2" customWidth="1"/>
    <col min="10506" max="10758" width="9" style="2"/>
    <col min="10759" max="10759" width="9" style="2" customWidth="1"/>
    <col min="10760" max="10760" width="9" style="2"/>
    <col min="10761" max="10761" width="12.75" style="2" customWidth="1"/>
    <col min="10762" max="11014" width="9" style="2"/>
    <col min="11015" max="11015" width="9" style="2" customWidth="1"/>
    <col min="11016" max="11016" width="9" style="2"/>
    <col min="11017" max="11017" width="12.75" style="2" customWidth="1"/>
    <col min="11018" max="11270" width="9" style="2"/>
    <col min="11271" max="11271" width="9" style="2" customWidth="1"/>
    <col min="11272" max="11272" width="9" style="2"/>
    <col min="11273" max="11273" width="12.75" style="2" customWidth="1"/>
    <col min="11274" max="11526" width="9" style="2"/>
    <col min="11527" max="11527" width="9" style="2" customWidth="1"/>
    <col min="11528" max="11528" width="9" style="2"/>
    <col min="11529" max="11529" width="12.75" style="2" customWidth="1"/>
    <col min="11530" max="11782" width="9" style="2"/>
    <col min="11783" max="11783" width="9" style="2" customWidth="1"/>
    <col min="11784" max="11784" width="9" style="2"/>
    <col min="11785" max="11785" width="12.75" style="2" customWidth="1"/>
    <col min="11786" max="12038" width="9" style="2"/>
    <col min="12039" max="12039" width="9" style="2" customWidth="1"/>
    <col min="12040" max="12040" width="9" style="2"/>
    <col min="12041" max="12041" width="12.75" style="2" customWidth="1"/>
    <col min="12042" max="12294" width="9" style="2"/>
    <col min="12295" max="12295" width="9" style="2" customWidth="1"/>
    <col min="12296" max="12296" width="9" style="2"/>
    <col min="12297" max="12297" width="12.75" style="2" customWidth="1"/>
    <col min="12298" max="12550" width="9" style="2"/>
    <col min="12551" max="12551" width="9" style="2" customWidth="1"/>
    <col min="12552" max="12552" width="9" style="2"/>
    <col min="12553" max="12553" width="12.75" style="2" customWidth="1"/>
    <col min="12554" max="12806" width="9" style="2"/>
    <col min="12807" max="12807" width="9" style="2" customWidth="1"/>
    <col min="12808" max="12808" width="9" style="2"/>
    <col min="12809" max="12809" width="12.75" style="2" customWidth="1"/>
    <col min="12810" max="13062" width="9" style="2"/>
    <col min="13063" max="13063" width="9" style="2" customWidth="1"/>
    <col min="13064" max="13064" width="9" style="2"/>
    <col min="13065" max="13065" width="12.75" style="2" customWidth="1"/>
    <col min="13066" max="13318" width="9" style="2"/>
    <col min="13319" max="13319" width="9" style="2" customWidth="1"/>
    <col min="13320" max="13320" width="9" style="2"/>
    <col min="13321" max="13321" width="12.75" style="2" customWidth="1"/>
    <col min="13322" max="13574" width="9" style="2"/>
    <col min="13575" max="13575" width="9" style="2" customWidth="1"/>
    <col min="13576" max="13576" width="9" style="2"/>
    <col min="13577" max="13577" width="12.75" style="2" customWidth="1"/>
    <col min="13578" max="13830" width="9" style="2"/>
    <col min="13831" max="13831" width="9" style="2" customWidth="1"/>
    <col min="13832" max="13832" width="9" style="2"/>
    <col min="13833" max="13833" width="12.75" style="2" customWidth="1"/>
    <col min="13834" max="14086" width="9" style="2"/>
    <col min="14087" max="14087" width="9" style="2" customWidth="1"/>
    <col min="14088" max="14088" width="9" style="2"/>
    <col min="14089" max="14089" width="12.75" style="2" customWidth="1"/>
    <col min="14090" max="14342" width="9" style="2"/>
    <col min="14343" max="14343" width="9" style="2" customWidth="1"/>
    <col min="14344" max="14344" width="9" style="2"/>
    <col min="14345" max="14345" width="12.75" style="2" customWidth="1"/>
    <col min="14346" max="14598" width="9" style="2"/>
    <col min="14599" max="14599" width="9" style="2" customWidth="1"/>
    <col min="14600" max="14600" width="9" style="2"/>
    <col min="14601" max="14601" width="12.75" style="2" customWidth="1"/>
    <col min="14602" max="14854" width="9" style="2"/>
    <col min="14855" max="14855" width="9" style="2" customWidth="1"/>
    <col min="14856" max="14856" width="9" style="2"/>
    <col min="14857" max="14857" width="12.75" style="2" customWidth="1"/>
    <col min="14858" max="15110" width="9" style="2"/>
    <col min="15111" max="15111" width="9" style="2" customWidth="1"/>
    <col min="15112" max="15112" width="9" style="2"/>
    <col min="15113" max="15113" width="12.75" style="2" customWidth="1"/>
    <col min="15114" max="15366" width="9" style="2"/>
    <col min="15367" max="15367" width="9" style="2" customWidth="1"/>
    <col min="15368" max="15368" width="9" style="2"/>
    <col min="15369" max="15369" width="12.75" style="2" customWidth="1"/>
    <col min="15370" max="15622" width="9" style="2"/>
    <col min="15623" max="15623" width="9" style="2" customWidth="1"/>
    <col min="15624" max="15624" width="9" style="2"/>
    <col min="15625" max="15625" width="12.75" style="2" customWidth="1"/>
    <col min="15626" max="15878" width="9" style="2"/>
    <col min="15879" max="15879" width="9" style="2" customWidth="1"/>
    <col min="15880" max="15880" width="9" style="2"/>
    <col min="15881" max="15881" width="12.75" style="2" customWidth="1"/>
    <col min="15882" max="16134" width="9" style="2"/>
    <col min="16135" max="16135" width="9" style="2" customWidth="1"/>
    <col min="16136" max="16136" width="9" style="2"/>
    <col min="16137" max="16137" width="12.75" style="2" customWidth="1"/>
    <col min="16138" max="16384" width="9" style="2"/>
  </cols>
  <sheetData>
    <row r="1" spans="1:26" ht="14.25">
      <c r="A1" s="77"/>
    </row>
    <row r="2" spans="1:26" ht="30.75">
      <c r="A2" s="77"/>
      <c r="B2" s="211" t="s">
        <v>86</v>
      </c>
      <c r="C2" s="212"/>
      <c r="D2" s="78"/>
      <c r="E2" s="215" t="s">
        <v>87</v>
      </c>
      <c r="F2" s="215"/>
      <c r="G2" s="215"/>
      <c r="H2" s="216" t="s">
        <v>88</v>
      </c>
      <c r="I2" s="216"/>
      <c r="J2" s="216"/>
      <c r="K2" s="216" t="s">
        <v>89</v>
      </c>
      <c r="L2" s="216"/>
      <c r="M2" s="216"/>
      <c r="O2" s="79"/>
      <c r="Q2" s="79"/>
      <c r="S2" s="79"/>
      <c r="T2" s="79"/>
      <c r="U2" s="79"/>
      <c r="V2" s="79"/>
      <c r="W2" s="79"/>
      <c r="X2" s="79"/>
      <c r="Y2" s="79"/>
      <c r="Z2" s="79"/>
    </row>
    <row r="3" spans="1:26" ht="30.75">
      <c r="A3" s="77"/>
      <c r="B3" s="213"/>
      <c r="C3" s="214"/>
      <c r="D3" s="78"/>
      <c r="E3" s="215"/>
      <c r="F3" s="215"/>
      <c r="G3" s="215"/>
      <c r="H3" s="216"/>
      <c r="I3" s="216"/>
      <c r="J3" s="216"/>
      <c r="K3" s="216"/>
      <c r="L3" s="216"/>
      <c r="M3" s="216"/>
      <c r="N3" s="79"/>
      <c r="O3" s="79"/>
      <c r="Q3" s="79"/>
      <c r="R3" s="79"/>
      <c r="S3" s="79"/>
      <c r="T3" s="79"/>
      <c r="U3" s="79"/>
      <c r="V3" s="79"/>
      <c r="W3" s="79"/>
      <c r="X3" s="79"/>
      <c r="Y3" s="79"/>
      <c r="Z3" s="79"/>
    </row>
  </sheetData>
  <mergeCells count="4">
    <mergeCell ref="B2:C3"/>
    <mergeCell ref="E2:G3"/>
    <mergeCell ref="H2:J3"/>
    <mergeCell ref="K2:M3"/>
  </mergeCells>
  <phoneticPr fontId="2"/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J156"/>
  <sheetViews>
    <sheetView topLeftCell="A49" workbookViewId="0">
      <selection activeCell="W11" sqref="W11:Z110"/>
    </sheetView>
  </sheetViews>
  <sheetFormatPr defaultRowHeight="13.5"/>
  <cols>
    <col min="1" max="2" width="9" style="2"/>
    <col min="3" max="3" width="9.5" style="2" bestFit="1" customWidth="1"/>
    <col min="4" max="4" width="9" style="2"/>
    <col min="5" max="5" width="7.5" style="2" bestFit="1" customWidth="1"/>
    <col min="6" max="6" width="9.5" style="2" bestFit="1" customWidth="1"/>
    <col min="7" max="8" width="9" style="2"/>
    <col min="9" max="9" width="9" style="95"/>
    <col min="10" max="10" width="9" style="96"/>
    <col min="11" max="258" width="9" style="2"/>
    <col min="259" max="259" width="9.5" style="2" bestFit="1" customWidth="1"/>
    <col min="260" max="260" width="9" style="2"/>
    <col min="261" max="261" width="7.5" style="2" bestFit="1" customWidth="1"/>
    <col min="262" max="262" width="9.5" style="2" bestFit="1" customWidth="1"/>
    <col min="263" max="514" width="9" style="2"/>
    <col min="515" max="515" width="9.5" style="2" bestFit="1" customWidth="1"/>
    <col min="516" max="516" width="9" style="2"/>
    <col min="517" max="517" width="7.5" style="2" bestFit="1" customWidth="1"/>
    <col min="518" max="518" width="9.5" style="2" bestFit="1" customWidth="1"/>
    <col min="519" max="770" width="9" style="2"/>
    <col min="771" max="771" width="9.5" style="2" bestFit="1" customWidth="1"/>
    <col min="772" max="772" width="9" style="2"/>
    <col min="773" max="773" width="7.5" style="2" bestFit="1" customWidth="1"/>
    <col min="774" max="774" width="9.5" style="2" bestFit="1" customWidth="1"/>
    <col min="775" max="1026" width="9" style="2"/>
    <col min="1027" max="1027" width="9.5" style="2" bestFit="1" customWidth="1"/>
    <col min="1028" max="1028" width="9" style="2"/>
    <col min="1029" max="1029" width="7.5" style="2" bestFit="1" customWidth="1"/>
    <col min="1030" max="1030" width="9.5" style="2" bestFit="1" customWidth="1"/>
    <col min="1031" max="1282" width="9" style="2"/>
    <col min="1283" max="1283" width="9.5" style="2" bestFit="1" customWidth="1"/>
    <col min="1284" max="1284" width="9" style="2"/>
    <col min="1285" max="1285" width="7.5" style="2" bestFit="1" customWidth="1"/>
    <col min="1286" max="1286" width="9.5" style="2" bestFit="1" customWidth="1"/>
    <col min="1287" max="1538" width="9" style="2"/>
    <col min="1539" max="1539" width="9.5" style="2" bestFit="1" customWidth="1"/>
    <col min="1540" max="1540" width="9" style="2"/>
    <col min="1541" max="1541" width="7.5" style="2" bestFit="1" customWidth="1"/>
    <col min="1542" max="1542" width="9.5" style="2" bestFit="1" customWidth="1"/>
    <col min="1543" max="1794" width="9" style="2"/>
    <col min="1795" max="1795" width="9.5" style="2" bestFit="1" customWidth="1"/>
    <col min="1796" max="1796" width="9" style="2"/>
    <col min="1797" max="1797" width="7.5" style="2" bestFit="1" customWidth="1"/>
    <col min="1798" max="1798" width="9.5" style="2" bestFit="1" customWidth="1"/>
    <col min="1799" max="2050" width="9" style="2"/>
    <col min="2051" max="2051" width="9.5" style="2" bestFit="1" customWidth="1"/>
    <col min="2052" max="2052" width="9" style="2"/>
    <col min="2053" max="2053" width="7.5" style="2" bestFit="1" customWidth="1"/>
    <col min="2054" max="2054" width="9.5" style="2" bestFit="1" customWidth="1"/>
    <col min="2055" max="2306" width="9" style="2"/>
    <col min="2307" max="2307" width="9.5" style="2" bestFit="1" customWidth="1"/>
    <col min="2308" max="2308" width="9" style="2"/>
    <col min="2309" max="2309" width="7.5" style="2" bestFit="1" customWidth="1"/>
    <col min="2310" max="2310" width="9.5" style="2" bestFit="1" customWidth="1"/>
    <col min="2311" max="2562" width="9" style="2"/>
    <col min="2563" max="2563" width="9.5" style="2" bestFit="1" customWidth="1"/>
    <col min="2564" max="2564" width="9" style="2"/>
    <col min="2565" max="2565" width="7.5" style="2" bestFit="1" customWidth="1"/>
    <col min="2566" max="2566" width="9.5" style="2" bestFit="1" customWidth="1"/>
    <col min="2567" max="2818" width="9" style="2"/>
    <col min="2819" max="2819" width="9.5" style="2" bestFit="1" customWidth="1"/>
    <col min="2820" max="2820" width="9" style="2"/>
    <col min="2821" max="2821" width="7.5" style="2" bestFit="1" customWidth="1"/>
    <col min="2822" max="2822" width="9.5" style="2" bestFit="1" customWidth="1"/>
    <col min="2823" max="3074" width="9" style="2"/>
    <col min="3075" max="3075" width="9.5" style="2" bestFit="1" customWidth="1"/>
    <col min="3076" max="3076" width="9" style="2"/>
    <col min="3077" max="3077" width="7.5" style="2" bestFit="1" customWidth="1"/>
    <col min="3078" max="3078" width="9.5" style="2" bestFit="1" customWidth="1"/>
    <col min="3079" max="3330" width="9" style="2"/>
    <col min="3331" max="3331" width="9.5" style="2" bestFit="1" customWidth="1"/>
    <col min="3332" max="3332" width="9" style="2"/>
    <col min="3333" max="3333" width="7.5" style="2" bestFit="1" customWidth="1"/>
    <col min="3334" max="3334" width="9.5" style="2" bestFit="1" customWidth="1"/>
    <col min="3335" max="3586" width="9" style="2"/>
    <col min="3587" max="3587" width="9.5" style="2" bestFit="1" customWidth="1"/>
    <col min="3588" max="3588" width="9" style="2"/>
    <col min="3589" max="3589" width="7.5" style="2" bestFit="1" customWidth="1"/>
    <col min="3590" max="3590" width="9.5" style="2" bestFit="1" customWidth="1"/>
    <col min="3591" max="3842" width="9" style="2"/>
    <col min="3843" max="3843" width="9.5" style="2" bestFit="1" customWidth="1"/>
    <col min="3844" max="3844" width="9" style="2"/>
    <col min="3845" max="3845" width="7.5" style="2" bestFit="1" customWidth="1"/>
    <col min="3846" max="3846" width="9.5" style="2" bestFit="1" customWidth="1"/>
    <col min="3847" max="4098" width="9" style="2"/>
    <col min="4099" max="4099" width="9.5" style="2" bestFit="1" customWidth="1"/>
    <col min="4100" max="4100" width="9" style="2"/>
    <col min="4101" max="4101" width="7.5" style="2" bestFit="1" customWidth="1"/>
    <col min="4102" max="4102" width="9.5" style="2" bestFit="1" customWidth="1"/>
    <col min="4103" max="4354" width="9" style="2"/>
    <col min="4355" max="4355" width="9.5" style="2" bestFit="1" customWidth="1"/>
    <col min="4356" max="4356" width="9" style="2"/>
    <col min="4357" max="4357" width="7.5" style="2" bestFit="1" customWidth="1"/>
    <col min="4358" max="4358" width="9.5" style="2" bestFit="1" customWidth="1"/>
    <col min="4359" max="4610" width="9" style="2"/>
    <col min="4611" max="4611" width="9.5" style="2" bestFit="1" customWidth="1"/>
    <col min="4612" max="4612" width="9" style="2"/>
    <col min="4613" max="4613" width="7.5" style="2" bestFit="1" customWidth="1"/>
    <col min="4614" max="4614" width="9.5" style="2" bestFit="1" customWidth="1"/>
    <col min="4615" max="4866" width="9" style="2"/>
    <col min="4867" max="4867" width="9.5" style="2" bestFit="1" customWidth="1"/>
    <col min="4868" max="4868" width="9" style="2"/>
    <col min="4869" max="4869" width="7.5" style="2" bestFit="1" customWidth="1"/>
    <col min="4870" max="4870" width="9.5" style="2" bestFit="1" customWidth="1"/>
    <col min="4871" max="5122" width="9" style="2"/>
    <col min="5123" max="5123" width="9.5" style="2" bestFit="1" customWidth="1"/>
    <col min="5124" max="5124" width="9" style="2"/>
    <col min="5125" max="5125" width="7.5" style="2" bestFit="1" customWidth="1"/>
    <col min="5126" max="5126" width="9.5" style="2" bestFit="1" customWidth="1"/>
    <col min="5127" max="5378" width="9" style="2"/>
    <col min="5379" max="5379" width="9.5" style="2" bestFit="1" customWidth="1"/>
    <col min="5380" max="5380" width="9" style="2"/>
    <col min="5381" max="5381" width="7.5" style="2" bestFit="1" customWidth="1"/>
    <col min="5382" max="5382" width="9.5" style="2" bestFit="1" customWidth="1"/>
    <col min="5383" max="5634" width="9" style="2"/>
    <col min="5635" max="5635" width="9.5" style="2" bestFit="1" customWidth="1"/>
    <col min="5636" max="5636" width="9" style="2"/>
    <col min="5637" max="5637" width="7.5" style="2" bestFit="1" customWidth="1"/>
    <col min="5638" max="5638" width="9.5" style="2" bestFit="1" customWidth="1"/>
    <col min="5639" max="5890" width="9" style="2"/>
    <col min="5891" max="5891" width="9.5" style="2" bestFit="1" customWidth="1"/>
    <col min="5892" max="5892" width="9" style="2"/>
    <col min="5893" max="5893" width="7.5" style="2" bestFit="1" customWidth="1"/>
    <col min="5894" max="5894" width="9.5" style="2" bestFit="1" customWidth="1"/>
    <col min="5895" max="6146" width="9" style="2"/>
    <col min="6147" max="6147" width="9.5" style="2" bestFit="1" customWidth="1"/>
    <col min="6148" max="6148" width="9" style="2"/>
    <col min="6149" max="6149" width="7.5" style="2" bestFit="1" customWidth="1"/>
    <col min="6150" max="6150" width="9.5" style="2" bestFit="1" customWidth="1"/>
    <col min="6151" max="6402" width="9" style="2"/>
    <col min="6403" max="6403" width="9.5" style="2" bestFit="1" customWidth="1"/>
    <col min="6404" max="6404" width="9" style="2"/>
    <col min="6405" max="6405" width="7.5" style="2" bestFit="1" customWidth="1"/>
    <col min="6406" max="6406" width="9.5" style="2" bestFit="1" customWidth="1"/>
    <col min="6407" max="6658" width="9" style="2"/>
    <col min="6659" max="6659" width="9.5" style="2" bestFit="1" customWidth="1"/>
    <col min="6660" max="6660" width="9" style="2"/>
    <col min="6661" max="6661" width="7.5" style="2" bestFit="1" customWidth="1"/>
    <col min="6662" max="6662" width="9.5" style="2" bestFit="1" customWidth="1"/>
    <col min="6663" max="6914" width="9" style="2"/>
    <col min="6915" max="6915" width="9.5" style="2" bestFit="1" customWidth="1"/>
    <col min="6916" max="6916" width="9" style="2"/>
    <col min="6917" max="6917" width="7.5" style="2" bestFit="1" customWidth="1"/>
    <col min="6918" max="6918" width="9.5" style="2" bestFit="1" customWidth="1"/>
    <col min="6919" max="7170" width="9" style="2"/>
    <col min="7171" max="7171" width="9.5" style="2" bestFit="1" customWidth="1"/>
    <col min="7172" max="7172" width="9" style="2"/>
    <col min="7173" max="7173" width="7.5" style="2" bestFit="1" customWidth="1"/>
    <col min="7174" max="7174" width="9.5" style="2" bestFit="1" customWidth="1"/>
    <col min="7175" max="7426" width="9" style="2"/>
    <col min="7427" max="7427" width="9.5" style="2" bestFit="1" customWidth="1"/>
    <col min="7428" max="7428" width="9" style="2"/>
    <col min="7429" max="7429" width="7.5" style="2" bestFit="1" customWidth="1"/>
    <col min="7430" max="7430" width="9.5" style="2" bestFit="1" customWidth="1"/>
    <col min="7431" max="7682" width="9" style="2"/>
    <col min="7683" max="7683" width="9.5" style="2" bestFit="1" customWidth="1"/>
    <col min="7684" max="7684" width="9" style="2"/>
    <col min="7685" max="7685" width="7.5" style="2" bestFit="1" customWidth="1"/>
    <col min="7686" max="7686" width="9.5" style="2" bestFit="1" customWidth="1"/>
    <col min="7687" max="7938" width="9" style="2"/>
    <col min="7939" max="7939" width="9.5" style="2" bestFit="1" customWidth="1"/>
    <col min="7940" max="7940" width="9" style="2"/>
    <col min="7941" max="7941" width="7.5" style="2" bestFit="1" customWidth="1"/>
    <col min="7942" max="7942" width="9.5" style="2" bestFit="1" customWidth="1"/>
    <col min="7943" max="8194" width="9" style="2"/>
    <col min="8195" max="8195" width="9.5" style="2" bestFit="1" customWidth="1"/>
    <col min="8196" max="8196" width="9" style="2"/>
    <col min="8197" max="8197" width="7.5" style="2" bestFit="1" customWidth="1"/>
    <col min="8198" max="8198" width="9.5" style="2" bestFit="1" customWidth="1"/>
    <col min="8199" max="8450" width="9" style="2"/>
    <col min="8451" max="8451" width="9.5" style="2" bestFit="1" customWidth="1"/>
    <col min="8452" max="8452" width="9" style="2"/>
    <col min="8453" max="8453" width="7.5" style="2" bestFit="1" customWidth="1"/>
    <col min="8454" max="8454" width="9.5" style="2" bestFit="1" customWidth="1"/>
    <col min="8455" max="8706" width="9" style="2"/>
    <col min="8707" max="8707" width="9.5" style="2" bestFit="1" customWidth="1"/>
    <col min="8708" max="8708" width="9" style="2"/>
    <col min="8709" max="8709" width="7.5" style="2" bestFit="1" customWidth="1"/>
    <col min="8710" max="8710" width="9.5" style="2" bestFit="1" customWidth="1"/>
    <col min="8711" max="8962" width="9" style="2"/>
    <col min="8963" max="8963" width="9.5" style="2" bestFit="1" customWidth="1"/>
    <col min="8964" max="8964" width="9" style="2"/>
    <col min="8965" max="8965" width="7.5" style="2" bestFit="1" customWidth="1"/>
    <col min="8966" max="8966" width="9.5" style="2" bestFit="1" customWidth="1"/>
    <col min="8967" max="9218" width="9" style="2"/>
    <col min="9219" max="9219" width="9.5" style="2" bestFit="1" customWidth="1"/>
    <col min="9220" max="9220" width="9" style="2"/>
    <col min="9221" max="9221" width="7.5" style="2" bestFit="1" customWidth="1"/>
    <col min="9222" max="9222" width="9.5" style="2" bestFit="1" customWidth="1"/>
    <col min="9223" max="9474" width="9" style="2"/>
    <col min="9475" max="9475" width="9.5" style="2" bestFit="1" customWidth="1"/>
    <col min="9476" max="9476" width="9" style="2"/>
    <col min="9477" max="9477" width="7.5" style="2" bestFit="1" customWidth="1"/>
    <col min="9478" max="9478" width="9.5" style="2" bestFit="1" customWidth="1"/>
    <col min="9479" max="9730" width="9" style="2"/>
    <col min="9731" max="9731" width="9.5" style="2" bestFit="1" customWidth="1"/>
    <col min="9732" max="9732" width="9" style="2"/>
    <col min="9733" max="9733" width="7.5" style="2" bestFit="1" customWidth="1"/>
    <col min="9734" max="9734" width="9.5" style="2" bestFit="1" customWidth="1"/>
    <col min="9735" max="9986" width="9" style="2"/>
    <col min="9987" max="9987" width="9.5" style="2" bestFit="1" customWidth="1"/>
    <col min="9988" max="9988" width="9" style="2"/>
    <col min="9989" max="9989" width="7.5" style="2" bestFit="1" customWidth="1"/>
    <col min="9990" max="9990" width="9.5" style="2" bestFit="1" customWidth="1"/>
    <col min="9991" max="10242" width="9" style="2"/>
    <col min="10243" max="10243" width="9.5" style="2" bestFit="1" customWidth="1"/>
    <col min="10244" max="10244" width="9" style="2"/>
    <col min="10245" max="10245" width="7.5" style="2" bestFit="1" customWidth="1"/>
    <col min="10246" max="10246" width="9.5" style="2" bestFit="1" customWidth="1"/>
    <col min="10247" max="10498" width="9" style="2"/>
    <col min="10499" max="10499" width="9.5" style="2" bestFit="1" customWidth="1"/>
    <col min="10500" max="10500" width="9" style="2"/>
    <col min="10501" max="10501" width="7.5" style="2" bestFit="1" customWidth="1"/>
    <col min="10502" max="10502" width="9.5" style="2" bestFit="1" customWidth="1"/>
    <col min="10503" max="10754" width="9" style="2"/>
    <col min="10755" max="10755" width="9.5" style="2" bestFit="1" customWidth="1"/>
    <col min="10756" max="10756" width="9" style="2"/>
    <col min="10757" max="10757" width="7.5" style="2" bestFit="1" customWidth="1"/>
    <col min="10758" max="10758" width="9.5" style="2" bestFit="1" customWidth="1"/>
    <col min="10759" max="11010" width="9" style="2"/>
    <col min="11011" max="11011" width="9.5" style="2" bestFit="1" customWidth="1"/>
    <col min="11012" max="11012" width="9" style="2"/>
    <col min="11013" max="11013" width="7.5" style="2" bestFit="1" customWidth="1"/>
    <col min="11014" max="11014" width="9.5" style="2" bestFit="1" customWidth="1"/>
    <col min="11015" max="11266" width="9" style="2"/>
    <col min="11267" max="11267" width="9.5" style="2" bestFit="1" customWidth="1"/>
    <col min="11268" max="11268" width="9" style="2"/>
    <col min="11269" max="11269" width="7.5" style="2" bestFit="1" customWidth="1"/>
    <col min="11270" max="11270" width="9.5" style="2" bestFit="1" customWidth="1"/>
    <col min="11271" max="11522" width="9" style="2"/>
    <col min="11523" max="11523" width="9.5" style="2" bestFit="1" customWidth="1"/>
    <col min="11524" max="11524" width="9" style="2"/>
    <col min="11525" max="11525" width="7.5" style="2" bestFit="1" customWidth="1"/>
    <col min="11526" max="11526" width="9.5" style="2" bestFit="1" customWidth="1"/>
    <col min="11527" max="11778" width="9" style="2"/>
    <col min="11779" max="11779" width="9.5" style="2" bestFit="1" customWidth="1"/>
    <col min="11780" max="11780" width="9" style="2"/>
    <col min="11781" max="11781" width="7.5" style="2" bestFit="1" customWidth="1"/>
    <col min="11782" max="11782" width="9.5" style="2" bestFit="1" customWidth="1"/>
    <col min="11783" max="12034" width="9" style="2"/>
    <col min="12035" max="12035" width="9.5" style="2" bestFit="1" customWidth="1"/>
    <col min="12036" max="12036" width="9" style="2"/>
    <col min="12037" max="12037" width="7.5" style="2" bestFit="1" customWidth="1"/>
    <col min="12038" max="12038" width="9.5" style="2" bestFit="1" customWidth="1"/>
    <col min="12039" max="12290" width="9" style="2"/>
    <col min="12291" max="12291" width="9.5" style="2" bestFit="1" customWidth="1"/>
    <col min="12292" max="12292" width="9" style="2"/>
    <col min="12293" max="12293" width="7.5" style="2" bestFit="1" customWidth="1"/>
    <col min="12294" max="12294" width="9.5" style="2" bestFit="1" customWidth="1"/>
    <col min="12295" max="12546" width="9" style="2"/>
    <col min="12547" max="12547" width="9.5" style="2" bestFit="1" customWidth="1"/>
    <col min="12548" max="12548" width="9" style="2"/>
    <col min="12549" max="12549" width="7.5" style="2" bestFit="1" customWidth="1"/>
    <col min="12550" max="12550" width="9.5" style="2" bestFit="1" customWidth="1"/>
    <col min="12551" max="12802" width="9" style="2"/>
    <col min="12803" max="12803" width="9.5" style="2" bestFit="1" customWidth="1"/>
    <col min="12804" max="12804" width="9" style="2"/>
    <col min="12805" max="12805" width="7.5" style="2" bestFit="1" customWidth="1"/>
    <col min="12806" max="12806" width="9.5" style="2" bestFit="1" customWidth="1"/>
    <col min="12807" max="13058" width="9" style="2"/>
    <col min="13059" max="13059" width="9.5" style="2" bestFit="1" customWidth="1"/>
    <col min="13060" max="13060" width="9" style="2"/>
    <col min="13061" max="13061" width="7.5" style="2" bestFit="1" customWidth="1"/>
    <col min="13062" max="13062" width="9.5" style="2" bestFit="1" customWidth="1"/>
    <col min="13063" max="13314" width="9" style="2"/>
    <col min="13315" max="13315" width="9.5" style="2" bestFit="1" customWidth="1"/>
    <col min="13316" max="13316" width="9" style="2"/>
    <col min="13317" max="13317" width="7.5" style="2" bestFit="1" customWidth="1"/>
    <col min="13318" max="13318" width="9.5" style="2" bestFit="1" customWidth="1"/>
    <col min="13319" max="13570" width="9" style="2"/>
    <col min="13571" max="13571" width="9.5" style="2" bestFit="1" customWidth="1"/>
    <col min="13572" max="13572" width="9" style="2"/>
    <col min="13573" max="13573" width="7.5" style="2" bestFit="1" customWidth="1"/>
    <col min="13574" max="13574" width="9.5" style="2" bestFit="1" customWidth="1"/>
    <col min="13575" max="13826" width="9" style="2"/>
    <col min="13827" max="13827" width="9.5" style="2" bestFit="1" customWidth="1"/>
    <col min="13828" max="13828" width="9" style="2"/>
    <col min="13829" max="13829" width="7.5" style="2" bestFit="1" customWidth="1"/>
    <col min="13830" max="13830" width="9.5" style="2" bestFit="1" customWidth="1"/>
    <col min="13831" max="14082" width="9" style="2"/>
    <col min="14083" max="14083" width="9.5" style="2" bestFit="1" customWidth="1"/>
    <col min="14084" max="14084" width="9" style="2"/>
    <col min="14085" max="14085" width="7.5" style="2" bestFit="1" customWidth="1"/>
    <col min="14086" max="14086" width="9.5" style="2" bestFit="1" customWidth="1"/>
    <col min="14087" max="14338" width="9" style="2"/>
    <col min="14339" max="14339" width="9.5" style="2" bestFit="1" customWidth="1"/>
    <col min="14340" max="14340" width="9" style="2"/>
    <col min="14341" max="14341" width="7.5" style="2" bestFit="1" customWidth="1"/>
    <col min="14342" max="14342" width="9.5" style="2" bestFit="1" customWidth="1"/>
    <col min="14343" max="14594" width="9" style="2"/>
    <col min="14595" max="14595" width="9.5" style="2" bestFit="1" customWidth="1"/>
    <col min="14596" max="14596" width="9" style="2"/>
    <col min="14597" max="14597" width="7.5" style="2" bestFit="1" customWidth="1"/>
    <col min="14598" max="14598" width="9.5" style="2" bestFit="1" customWidth="1"/>
    <col min="14599" max="14850" width="9" style="2"/>
    <col min="14851" max="14851" width="9.5" style="2" bestFit="1" customWidth="1"/>
    <col min="14852" max="14852" width="9" style="2"/>
    <col min="14853" max="14853" width="7.5" style="2" bestFit="1" customWidth="1"/>
    <col min="14854" max="14854" width="9.5" style="2" bestFit="1" customWidth="1"/>
    <col min="14855" max="15106" width="9" style="2"/>
    <col min="15107" max="15107" width="9.5" style="2" bestFit="1" customWidth="1"/>
    <col min="15108" max="15108" width="9" style="2"/>
    <col min="15109" max="15109" width="7.5" style="2" bestFit="1" customWidth="1"/>
    <col min="15110" max="15110" width="9.5" style="2" bestFit="1" customWidth="1"/>
    <col min="15111" max="15362" width="9" style="2"/>
    <col min="15363" max="15363" width="9.5" style="2" bestFit="1" customWidth="1"/>
    <col min="15364" max="15364" width="9" style="2"/>
    <col min="15365" max="15365" width="7.5" style="2" bestFit="1" customWidth="1"/>
    <col min="15366" max="15366" width="9.5" style="2" bestFit="1" customWidth="1"/>
    <col min="15367" max="15618" width="9" style="2"/>
    <col min="15619" max="15619" width="9.5" style="2" bestFit="1" customWidth="1"/>
    <col min="15620" max="15620" width="9" style="2"/>
    <col min="15621" max="15621" width="7.5" style="2" bestFit="1" customWidth="1"/>
    <col min="15622" max="15622" width="9.5" style="2" bestFit="1" customWidth="1"/>
    <col min="15623" max="15874" width="9" style="2"/>
    <col min="15875" max="15875" width="9.5" style="2" bestFit="1" customWidth="1"/>
    <col min="15876" max="15876" width="9" style="2"/>
    <col min="15877" max="15877" width="7.5" style="2" bestFit="1" customWidth="1"/>
    <col min="15878" max="15878" width="9.5" style="2" bestFit="1" customWidth="1"/>
    <col min="15879" max="16130" width="9" style="2"/>
    <col min="16131" max="16131" width="9.5" style="2" bestFit="1" customWidth="1"/>
    <col min="16132" max="16132" width="9" style="2"/>
    <col min="16133" max="16133" width="7.5" style="2" bestFit="1" customWidth="1"/>
    <col min="16134" max="16134" width="9.5" style="2" bestFit="1" customWidth="1"/>
    <col min="16135" max="16384" width="9" style="2"/>
  </cols>
  <sheetData>
    <row r="1" spans="1:10">
      <c r="A1" s="80" t="s">
        <v>90</v>
      </c>
      <c r="B1" s="80" t="s">
        <v>91</v>
      </c>
      <c r="C1" s="80" t="s">
        <v>52</v>
      </c>
      <c r="D1" s="80" t="s">
        <v>92</v>
      </c>
      <c r="I1" s="2"/>
      <c r="J1" s="2"/>
    </row>
    <row r="2" spans="1:10">
      <c r="A2" s="25" t="s">
        <v>53</v>
      </c>
      <c r="B2" s="25" t="s">
        <v>74</v>
      </c>
      <c r="C2" s="81">
        <v>-54365.809250936603</v>
      </c>
      <c r="D2" s="82">
        <v>-65</v>
      </c>
      <c r="I2" s="2"/>
      <c r="J2" s="2"/>
    </row>
    <row r="3" spans="1:10">
      <c r="A3" s="25" t="s">
        <v>56</v>
      </c>
      <c r="B3" s="25" t="s">
        <v>74</v>
      </c>
      <c r="C3" s="81">
        <v>-52734.83497340804</v>
      </c>
      <c r="D3" s="82">
        <v>-140.00000000000057</v>
      </c>
      <c r="I3" s="2"/>
      <c r="J3" s="2"/>
    </row>
    <row r="4" spans="1:10">
      <c r="A4" s="25" t="s">
        <v>56</v>
      </c>
      <c r="B4" s="25" t="s">
        <v>74</v>
      </c>
      <c r="C4" s="81">
        <v>-48297.48841463188</v>
      </c>
      <c r="D4" s="82">
        <v>-30.999999999997385</v>
      </c>
      <c r="I4" s="2"/>
      <c r="J4" s="2"/>
    </row>
    <row r="5" spans="1:10">
      <c r="A5" s="25" t="s">
        <v>56</v>
      </c>
      <c r="B5" s="25" t="s">
        <v>74</v>
      </c>
      <c r="C5" s="81">
        <v>-43929.062998086367</v>
      </c>
      <c r="D5" s="82">
        <v>-31.999999999999318</v>
      </c>
      <c r="I5" s="2"/>
      <c r="J5" s="2"/>
    </row>
    <row r="6" spans="1:10">
      <c r="A6" s="25" t="s">
        <v>56</v>
      </c>
      <c r="B6" s="25" t="s">
        <v>74</v>
      </c>
      <c r="C6" s="81">
        <v>-19423.314516471837</v>
      </c>
      <c r="D6" s="82">
        <v>-55.000000000001137</v>
      </c>
      <c r="I6" s="2"/>
      <c r="J6" s="2"/>
    </row>
    <row r="7" spans="1:10">
      <c r="A7" s="83" t="s">
        <v>56</v>
      </c>
      <c r="B7" s="83" t="s">
        <v>74</v>
      </c>
      <c r="C7" s="84">
        <v>0</v>
      </c>
      <c r="D7" s="85">
        <v>0</v>
      </c>
      <c r="I7" s="2"/>
      <c r="J7" s="2"/>
    </row>
    <row r="8" spans="1:10">
      <c r="A8" s="86" t="s">
        <v>56</v>
      </c>
      <c r="B8" s="86" t="s">
        <v>74</v>
      </c>
      <c r="C8" s="84">
        <v>0</v>
      </c>
      <c r="D8" s="85">
        <v>0</v>
      </c>
      <c r="I8" s="2"/>
      <c r="J8" s="2"/>
    </row>
    <row r="9" spans="1:10">
      <c r="A9" s="25" t="s">
        <v>56</v>
      </c>
      <c r="B9" s="25" t="s">
        <v>74</v>
      </c>
      <c r="C9" s="81">
        <v>0</v>
      </c>
      <c r="D9" s="82">
        <v>0</v>
      </c>
      <c r="I9" s="2"/>
      <c r="J9" s="2"/>
    </row>
    <row r="10" spans="1:10">
      <c r="A10" s="25" t="s">
        <v>53</v>
      </c>
      <c r="B10" s="25" t="s">
        <v>74</v>
      </c>
      <c r="C10" s="81">
        <v>0</v>
      </c>
      <c r="D10" s="82">
        <v>0</v>
      </c>
      <c r="F10" s="87" t="s">
        <v>93</v>
      </c>
      <c r="I10" s="2"/>
      <c r="J10" s="2"/>
    </row>
    <row r="11" spans="1:10">
      <c r="A11" s="25" t="s">
        <v>56</v>
      </c>
      <c r="B11" s="25" t="s">
        <v>74</v>
      </c>
      <c r="C11" s="81">
        <v>0</v>
      </c>
      <c r="D11" s="82">
        <v>0</v>
      </c>
      <c r="I11" s="2"/>
      <c r="J11" s="2"/>
    </row>
    <row r="12" spans="1:10">
      <c r="A12" s="83" t="s">
        <v>56</v>
      </c>
      <c r="B12" s="83" t="s">
        <v>74</v>
      </c>
      <c r="C12" s="84">
        <v>8911.2694618197511</v>
      </c>
      <c r="D12" s="88">
        <v>9.9999999999994316</v>
      </c>
      <c r="F12" s="80" t="s">
        <v>52</v>
      </c>
      <c r="G12" s="80" t="s">
        <v>92</v>
      </c>
      <c r="I12" s="2"/>
      <c r="J12" s="2"/>
    </row>
    <row r="13" spans="1:10">
      <c r="A13" s="25" t="s">
        <v>56</v>
      </c>
      <c r="B13" s="25" t="s">
        <v>74</v>
      </c>
      <c r="C13" s="81">
        <v>17958.071539026092</v>
      </c>
      <c r="D13" s="82">
        <v>14.999999999997726</v>
      </c>
      <c r="E13" s="89" t="s">
        <v>94</v>
      </c>
      <c r="F13" s="90">
        <f>SUM(C12:C20)</f>
        <v>631418.58110815682</v>
      </c>
      <c r="G13" s="91">
        <f>SUM(D12:D20)</f>
        <v>1189.9999999999991</v>
      </c>
      <c r="I13" s="2"/>
      <c r="J13" s="2"/>
    </row>
    <row r="14" spans="1:10">
      <c r="A14" s="25" t="s">
        <v>56</v>
      </c>
      <c r="B14" s="25" t="s">
        <v>74</v>
      </c>
      <c r="C14" s="81">
        <v>28498.239738901233</v>
      </c>
      <c r="D14" s="82">
        <v>18.000000000000682</v>
      </c>
      <c r="E14" s="89" t="s">
        <v>95</v>
      </c>
      <c r="F14" s="90">
        <f>SUM(C2:C6)</f>
        <v>-218750.51015353471</v>
      </c>
      <c r="G14" s="91">
        <f>SUM(D2:D6)</f>
        <v>-322.99999999999841</v>
      </c>
      <c r="I14" s="2"/>
      <c r="J14" s="2"/>
    </row>
    <row r="15" spans="1:10">
      <c r="A15" s="25" t="s">
        <v>56</v>
      </c>
      <c r="B15" s="25" t="s">
        <v>74</v>
      </c>
      <c r="C15" s="81">
        <v>56983.531035095955</v>
      </c>
      <c r="D15" s="82">
        <v>223.0000000000004</v>
      </c>
      <c r="F15" s="92">
        <f>F13+F14</f>
        <v>412668.07095462212</v>
      </c>
      <c r="G15" s="93">
        <f>G13+G14</f>
        <v>867.00000000000068</v>
      </c>
      <c r="I15" s="2"/>
      <c r="J15" s="2"/>
    </row>
    <row r="16" spans="1:10">
      <c r="A16" s="25" t="s">
        <v>56</v>
      </c>
      <c r="B16" s="94" t="s">
        <v>96</v>
      </c>
      <c r="C16" s="81">
        <v>59444.839191740481</v>
      </c>
      <c r="D16" s="82">
        <v>121.99999999999989</v>
      </c>
      <c r="I16" s="2"/>
      <c r="J16" s="2"/>
    </row>
    <row r="17" spans="1:10">
      <c r="A17" s="25" t="s">
        <v>53</v>
      </c>
      <c r="B17" s="25" t="s">
        <v>74</v>
      </c>
      <c r="C17" s="81">
        <v>82450.773656495017</v>
      </c>
      <c r="D17" s="82">
        <v>200</v>
      </c>
      <c r="I17" s="2"/>
      <c r="J17" s="2"/>
    </row>
    <row r="18" spans="1:10">
      <c r="A18" s="25" t="s">
        <v>56</v>
      </c>
      <c r="B18" s="25" t="s">
        <v>74</v>
      </c>
      <c r="C18" s="81">
        <v>115902.10554684576</v>
      </c>
      <c r="D18" s="82">
        <v>74.000000000000909</v>
      </c>
      <c r="I18" s="2"/>
      <c r="J18" s="2"/>
    </row>
    <row r="19" spans="1:10">
      <c r="A19" s="25" t="s">
        <v>56</v>
      </c>
      <c r="B19" s="25" t="s">
        <v>74</v>
      </c>
      <c r="C19" s="81">
        <v>125276.58782713533</v>
      </c>
      <c r="D19" s="82">
        <v>228.00000000000011</v>
      </c>
      <c r="I19" s="2"/>
      <c r="J19" s="2"/>
    </row>
    <row r="20" spans="1:10">
      <c r="A20" s="25" t="s">
        <v>53</v>
      </c>
      <c r="B20" s="25" t="s">
        <v>74</v>
      </c>
      <c r="C20" s="81">
        <v>135993.16311109715</v>
      </c>
      <c r="D20" s="82">
        <v>300</v>
      </c>
      <c r="I20" s="2"/>
      <c r="J20" s="2"/>
    </row>
    <row r="21" spans="1:10">
      <c r="I21" s="2"/>
      <c r="J21" s="2"/>
    </row>
    <row r="23" spans="1:10">
      <c r="A23" s="80" t="s">
        <v>90</v>
      </c>
      <c r="B23" s="80" t="s">
        <v>97</v>
      </c>
      <c r="C23" s="80" t="s">
        <v>52</v>
      </c>
      <c r="D23" s="80" t="s">
        <v>92</v>
      </c>
    </row>
    <row r="24" spans="1:10">
      <c r="A24" s="25" t="s">
        <v>98</v>
      </c>
      <c r="B24" s="25" t="s">
        <v>74</v>
      </c>
      <c r="C24" s="81">
        <v>74094.470966835157</v>
      </c>
      <c r="D24" s="82">
        <v>185.99999999999852</v>
      </c>
      <c r="I24" s="2"/>
      <c r="J24" s="2"/>
    </row>
    <row r="25" spans="1:10">
      <c r="A25" s="25" t="s">
        <v>56</v>
      </c>
      <c r="B25" s="25" t="s">
        <v>74</v>
      </c>
      <c r="C25" s="81">
        <v>4536.6477822110583</v>
      </c>
      <c r="D25" s="82">
        <v>3.0000000000001137</v>
      </c>
      <c r="F25" s="2" t="s">
        <v>99</v>
      </c>
      <c r="J25" s="2"/>
    </row>
    <row r="26" spans="1:10">
      <c r="A26" s="25" t="s">
        <v>56</v>
      </c>
      <c r="B26" s="25" t="s">
        <v>74</v>
      </c>
      <c r="C26" s="81">
        <v>575.40108402808664</v>
      </c>
      <c r="D26" s="82">
        <v>0.99999999999909051</v>
      </c>
      <c r="J26" s="2"/>
    </row>
    <row r="27" spans="1:10">
      <c r="A27" s="25" t="s">
        <v>56</v>
      </c>
      <c r="B27" s="25" t="s">
        <v>74</v>
      </c>
      <c r="C27" s="81">
        <v>0</v>
      </c>
      <c r="D27" s="97">
        <v>0</v>
      </c>
      <c r="J27" s="2"/>
    </row>
    <row r="28" spans="1:10">
      <c r="A28" s="25" t="s">
        <v>56</v>
      </c>
      <c r="B28" s="25" t="s">
        <v>74</v>
      </c>
      <c r="C28" s="81">
        <v>-1366.4000410432027</v>
      </c>
      <c r="D28" s="82">
        <v>-21.999999999999886</v>
      </c>
      <c r="F28" s="80" t="s">
        <v>52</v>
      </c>
      <c r="G28" s="80" t="s">
        <v>100</v>
      </c>
      <c r="J28" s="2"/>
    </row>
    <row r="29" spans="1:10">
      <c r="A29" s="25" t="s">
        <v>53</v>
      </c>
      <c r="B29" s="25" t="s">
        <v>74</v>
      </c>
      <c r="C29" s="81">
        <v>-5755.7964780386692</v>
      </c>
      <c r="D29" s="82">
        <v>-90</v>
      </c>
      <c r="E29" s="89" t="s">
        <v>101</v>
      </c>
      <c r="F29" s="90">
        <f>C24+C25+C27+C26</f>
        <v>79206.519833074301</v>
      </c>
      <c r="G29" s="91">
        <f>SUM(D24:D26)</f>
        <v>189.99999999999773</v>
      </c>
      <c r="I29" s="2"/>
      <c r="J29" s="2"/>
    </row>
    <row r="30" spans="1:10">
      <c r="A30" s="25" t="s">
        <v>56</v>
      </c>
      <c r="B30" s="25" t="s">
        <v>74</v>
      </c>
      <c r="C30" s="81">
        <v>-11142.437873482151</v>
      </c>
      <c r="D30" s="82">
        <v>-18.999999999999773</v>
      </c>
      <c r="E30" s="89" t="s">
        <v>102</v>
      </c>
      <c r="F30" s="90">
        <f>C28+C29+C30+C32+C31+C33</f>
        <v>-61875.503757983868</v>
      </c>
      <c r="G30" s="91">
        <f>SUM(D28:D33)</f>
        <v>-232.99999999999847</v>
      </c>
      <c r="I30" s="2"/>
      <c r="J30" s="2"/>
    </row>
    <row r="31" spans="1:10">
      <c r="A31" s="25" t="s">
        <v>53</v>
      </c>
      <c r="B31" s="25" t="s">
        <v>74</v>
      </c>
      <c r="C31" s="81">
        <v>-11609.629830199025</v>
      </c>
      <c r="D31" s="82">
        <v>-46</v>
      </c>
      <c r="F31" s="92">
        <f>F29+F30</f>
        <v>17331.016075090432</v>
      </c>
      <c r="G31" s="93">
        <f>G29+G30</f>
        <v>-43.000000000000739</v>
      </c>
      <c r="I31" s="2"/>
      <c r="J31" s="2"/>
    </row>
    <row r="32" spans="1:10">
      <c r="A32" s="25" t="s">
        <v>56</v>
      </c>
      <c r="B32" s="25" t="s">
        <v>74</v>
      </c>
      <c r="C32" s="81">
        <v>-12615.631773646637</v>
      </c>
      <c r="D32" s="82">
        <v>-21.999999999999886</v>
      </c>
      <c r="I32" s="2"/>
      <c r="J32" s="2"/>
    </row>
    <row r="33" spans="1:10">
      <c r="A33" s="98" t="s">
        <v>56</v>
      </c>
      <c r="B33" s="25" t="s">
        <v>74</v>
      </c>
      <c r="C33" s="81">
        <v>-19385.607761574181</v>
      </c>
      <c r="D33" s="82">
        <v>-33.99999999999892</v>
      </c>
      <c r="I33" s="2"/>
      <c r="J33" s="2"/>
    </row>
    <row r="34" spans="1:10">
      <c r="I34" s="2"/>
      <c r="J34" s="2"/>
    </row>
    <row r="36" spans="1:10">
      <c r="A36" s="80" t="s">
        <v>103</v>
      </c>
      <c r="B36" s="80" t="s">
        <v>104</v>
      </c>
      <c r="C36" s="80" t="s">
        <v>52</v>
      </c>
      <c r="D36" s="80" t="s">
        <v>100</v>
      </c>
    </row>
    <row r="37" spans="1:10">
      <c r="A37" s="25" t="s">
        <v>56</v>
      </c>
      <c r="B37" s="25" t="s">
        <v>74</v>
      </c>
      <c r="C37" s="81">
        <v>-20282.541271814083</v>
      </c>
      <c r="D37" s="82">
        <v>-81.000000000000227</v>
      </c>
    </row>
    <row r="38" spans="1:10">
      <c r="A38" s="25" t="s">
        <v>53</v>
      </c>
      <c r="B38" s="25" t="s">
        <v>74</v>
      </c>
      <c r="C38" s="81">
        <v>-14873.600056641912</v>
      </c>
      <c r="D38" s="82">
        <v>-132</v>
      </c>
    </row>
    <row r="39" spans="1:10">
      <c r="A39" s="25" t="s">
        <v>53</v>
      </c>
      <c r="B39" s="25" t="s">
        <v>74</v>
      </c>
      <c r="C39" s="81">
        <v>-13855.889031864779</v>
      </c>
      <c r="D39" s="82">
        <v>-131</v>
      </c>
      <c r="F39" s="2" t="s">
        <v>105</v>
      </c>
    </row>
    <row r="40" spans="1:10">
      <c r="A40" s="25" t="s">
        <v>56</v>
      </c>
      <c r="B40" s="25" t="s">
        <v>74</v>
      </c>
      <c r="C40" s="81">
        <v>-4525.5672177724537</v>
      </c>
      <c r="D40" s="82">
        <v>-307.99999999999983</v>
      </c>
    </row>
    <row r="41" spans="1:10">
      <c r="A41" s="25" t="s">
        <v>56</v>
      </c>
      <c r="B41" s="25" t="s">
        <v>74</v>
      </c>
      <c r="C41" s="81">
        <v>-960.57734315580183</v>
      </c>
      <c r="D41" s="82">
        <v>-341.00000000000108</v>
      </c>
      <c r="F41" s="80" t="s">
        <v>52</v>
      </c>
      <c r="G41" s="80" t="s">
        <v>100</v>
      </c>
    </row>
    <row r="42" spans="1:10">
      <c r="A42" s="25" t="s">
        <v>56</v>
      </c>
      <c r="B42" s="25" t="s">
        <v>74</v>
      </c>
      <c r="C42" s="81">
        <v>0</v>
      </c>
      <c r="D42" s="82">
        <v>0</v>
      </c>
      <c r="E42" s="89" t="s">
        <v>106</v>
      </c>
      <c r="F42" s="90">
        <f>C44+C45+C46+C47+C48+C49+C50+C51</f>
        <v>428324.50418030238</v>
      </c>
      <c r="G42" s="91">
        <f>D44+D45+D46+D47+D48+D49+D50+D51</f>
        <v>2761.0000000000014</v>
      </c>
    </row>
    <row r="43" spans="1:10">
      <c r="A43" s="25" t="s">
        <v>53</v>
      </c>
      <c r="B43" s="99" t="s">
        <v>74</v>
      </c>
      <c r="C43" s="100">
        <v>0</v>
      </c>
      <c r="D43" s="101">
        <v>0</v>
      </c>
      <c r="E43" s="89" t="s">
        <v>107</v>
      </c>
      <c r="F43" s="90">
        <f>C37+C38+C39+C40+C41</f>
        <v>-54498.174921249032</v>
      </c>
      <c r="G43" s="91">
        <f>D37+D38+D39+D40+D41</f>
        <v>-993.00000000000114</v>
      </c>
    </row>
    <row r="44" spans="1:10">
      <c r="A44" s="25" t="s">
        <v>56</v>
      </c>
      <c r="B44" s="25" t="s">
        <v>74</v>
      </c>
      <c r="C44" s="81">
        <v>409.800416719444</v>
      </c>
      <c r="D44" s="82">
        <v>1.0000000000005116</v>
      </c>
      <c r="F44" s="92">
        <f>F42+F43</f>
        <v>373826.32925905334</v>
      </c>
      <c r="G44" s="93">
        <f>G42+G43</f>
        <v>1768.0000000000002</v>
      </c>
    </row>
    <row r="45" spans="1:10">
      <c r="A45" s="25" t="s">
        <v>56</v>
      </c>
      <c r="B45" s="25" t="s">
        <v>74</v>
      </c>
      <c r="C45" s="81">
        <v>6727.4706433905203</v>
      </c>
      <c r="D45" s="82">
        <v>262.00000000000045</v>
      </c>
    </row>
    <row r="46" spans="1:10">
      <c r="A46" s="25" t="s">
        <v>56</v>
      </c>
      <c r="B46" s="25" t="s">
        <v>74</v>
      </c>
      <c r="C46" s="81">
        <v>15838.664539952846</v>
      </c>
      <c r="D46" s="82">
        <v>162.00000000000045</v>
      </c>
    </row>
    <row r="47" spans="1:10">
      <c r="A47" s="25" t="s">
        <v>56</v>
      </c>
      <c r="B47" s="25" t="s">
        <v>74</v>
      </c>
      <c r="C47" s="81">
        <v>34795.234395479732</v>
      </c>
      <c r="D47" s="82">
        <v>31.999999999999318</v>
      </c>
    </row>
    <row r="48" spans="1:10">
      <c r="A48" s="25" t="s">
        <v>56</v>
      </c>
      <c r="B48" s="102" t="s">
        <v>108</v>
      </c>
      <c r="C48" s="81">
        <v>51450.812944104051</v>
      </c>
      <c r="D48" s="82">
        <v>245.00000000000028</v>
      </c>
    </row>
    <row r="49" spans="1:10">
      <c r="A49" s="25" t="s">
        <v>56</v>
      </c>
      <c r="B49" s="25" t="s">
        <v>74</v>
      </c>
      <c r="C49" s="81">
        <v>76503.290288098608</v>
      </c>
      <c r="D49" s="82">
        <v>646.99999999999989</v>
      </c>
      <c r="I49" s="2"/>
      <c r="J49" s="2"/>
    </row>
    <row r="50" spans="1:10">
      <c r="A50" s="25" t="s">
        <v>56</v>
      </c>
      <c r="B50" s="25" t="s">
        <v>74</v>
      </c>
      <c r="C50" s="81">
        <v>79351.115910404231</v>
      </c>
      <c r="D50" s="82">
        <v>1042.0000000000002</v>
      </c>
      <c r="I50" s="2"/>
      <c r="J50" s="2"/>
    </row>
    <row r="51" spans="1:10">
      <c r="A51" s="25" t="s">
        <v>56</v>
      </c>
      <c r="B51" s="25" t="s">
        <v>74</v>
      </c>
      <c r="C51" s="81">
        <v>163248.11504215296</v>
      </c>
      <c r="D51" s="82">
        <v>370.00000000000028</v>
      </c>
      <c r="I51" s="2"/>
      <c r="J51" s="2"/>
    </row>
    <row r="55" spans="1:10">
      <c r="A55" s="80" t="s">
        <v>103</v>
      </c>
      <c r="B55" s="80" t="s">
        <v>109</v>
      </c>
      <c r="C55" s="80" t="s">
        <v>52</v>
      </c>
      <c r="D55" s="80" t="s">
        <v>100</v>
      </c>
      <c r="I55" s="2"/>
      <c r="J55" s="2"/>
    </row>
    <row r="56" spans="1:10">
      <c r="A56" s="25" t="s">
        <v>56</v>
      </c>
      <c r="B56" s="25" t="s">
        <v>74</v>
      </c>
      <c r="C56" s="81">
        <v>56431.745849098072</v>
      </c>
      <c r="D56" s="82">
        <v>34.999999999999432</v>
      </c>
      <c r="H56" s="95"/>
      <c r="I56" s="96"/>
      <c r="J56" s="2"/>
    </row>
    <row r="57" spans="1:10">
      <c r="A57" s="25" t="s">
        <v>56</v>
      </c>
      <c r="B57" s="25" t="s">
        <v>74</v>
      </c>
      <c r="C57" s="81">
        <v>54326.309593433143</v>
      </c>
      <c r="D57" s="82">
        <v>25</v>
      </c>
      <c r="H57" s="95"/>
      <c r="I57" s="96"/>
      <c r="J57" s="2"/>
    </row>
    <row r="58" spans="1:10">
      <c r="A58" s="25" t="s">
        <v>56</v>
      </c>
      <c r="B58" s="25" t="s">
        <v>74</v>
      </c>
      <c r="C58" s="81">
        <v>29939.940820676144</v>
      </c>
      <c r="D58" s="82">
        <v>53.000000000000114</v>
      </c>
      <c r="F58" s="2" t="s">
        <v>110</v>
      </c>
      <c r="H58" s="95"/>
      <c r="I58" s="96"/>
      <c r="J58" s="2"/>
    </row>
    <row r="59" spans="1:10">
      <c r="A59" s="25" t="s">
        <v>53</v>
      </c>
      <c r="B59" s="25" t="s">
        <v>74</v>
      </c>
      <c r="C59" s="81">
        <v>10185.616083096278</v>
      </c>
      <c r="D59" s="82">
        <v>7.9999999999998295</v>
      </c>
      <c r="H59" s="95"/>
      <c r="I59" s="96"/>
      <c r="J59" s="2"/>
    </row>
    <row r="60" spans="1:10">
      <c r="A60" s="25" t="s">
        <v>56</v>
      </c>
      <c r="B60" s="25" t="s">
        <v>74</v>
      </c>
      <c r="C60" s="81">
        <v>8688.5586268661464</v>
      </c>
      <c r="D60" s="82">
        <v>9.0000000000003411</v>
      </c>
      <c r="F60" s="80" t="s">
        <v>52</v>
      </c>
      <c r="G60" s="80" t="s">
        <v>100</v>
      </c>
      <c r="H60" s="95"/>
      <c r="I60" s="96"/>
      <c r="J60" s="2"/>
    </row>
    <row r="61" spans="1:10">
      <c r="A61" s="25" t="s">
        <v>53</v>
      </c>
      <c r="B61" s="25" t="s">
        <v>74</v>
      </c>
      <c r="C61" s="81">
        <v>0</v>
      </c>
      <c r="D61" s="82">
        <v>0</v>
      </c>
      <c r="F61" s="90">
        <f>SUM(C56:C60)</f>
        <v>159572.17097316976</v>
      </c>
      <c r="G61" s="91">
        <f>SUM(D56:D60)</f>
        <v>129.99999999999972</v>
      </c>
      <c r="H61" s="95"/>
      <c r="I61" s="96"/>
      <c r="J61" s="2"/>
    </row>
    <row r="62" spans="1:10">
      <c r="A62" s="25" t="s">
        <v>56</v>
      </c>
      <c r="B62" s="25" t="s">
        <v>74</v>
      </c>
      <c r="C62" s="81">
        <v>-12054.67663434506</v>
      </c>
      <c r="D62" s="82">
        <v>-31.000000000000227</v>
      </c>
      <c r="F62" s="90">
        <f>SUM(C62:C67)</f>
        <v>-193665.0945994021</v>
      </c>
      <c r="G62" s="91">
        <f>SUM(D62:D67)</f>
        <v>-262.99999999999926</v>
      </c>
      <c r="H62" s="95"/>
      <c r="I62" s="96"/>
      <c r="J62" s="2"/>
    </row>
    <row r="63" spans="1:10">
      <c r="A63" s="25" t="s">
        <v>56</v>
      </c>
      <c r="B63" s="25" t="s">
        <v>74</v>
      </c>
      <c r="C63" s="81">
        <v>-14239.803196278213</v>
      </c>
      <c r="D63" s="82">
        <v>-85.999999999999943</v>
      </c>
      <c r="F63" s="92">
        <f>F61+F62</f>
        <v>-34092.923626232339</v>
      </c>
      <c r="G63" s="93">
        <f>G61+G62</f>
        <v>-132.99999999999955</v>
      </c>
      <c r="H63" s="95"/>
      <c r="I63" s="96"/>
      <c r="J63" s="2"/>
    </row>
    <row r="64" spans="1:10">
      <c r="A64" s="25" t="s">
        <v>56</v>
      </c>
      <c r="B64" s="25" t="s">
        <v>74</v>
      </c>
      <c r="C64" s="81">
        <v>-14308.072875095255</v>
      </c>
      <c r="D64" s="82">
        <v>-25.999999999999091</v>
      </c>
      <c r="H64" s="95"/>
      <c r="I64" s="96"/>
      <c r="J64" s="2"/>
    </row>
    <row r="65" spans="1:10">
      <c r="A65" s="25" t="s">
        <v>53</v>
      </c>
      <c r="B65" s="25" t="s">
        <v>74</v>
      </c>
      <c r="C65" s="81">
        <v>-16625.556932508178</v>
      </c>
      <c r="D65" s="82">
        <v>-20</v>
      </c>
      <c r="H65" s="95"/>
      <c r="I65" s="96"/>
      <c r="J65" s="2"/>
    </row>
    <row r="66" spans="1:10">
      <c r="A66" s="25" t="s">
        <v>53</v>
      </c>
      <c r="B66" s="25" t="s">
        <v>74</v>
      </c>
      <c r="C66" s="81">
        <v>-62475.256032447876</v>
      </c>
      <c r="D66" s="82">
        <v>-52</v>
      </c>
      <c r="H66" s="95"/>
      <c r="I66" s="96"/>
      <c r="J66" s="2"/>
    </row>
    <row r="67" spans="1:10">
      <c r="A67" s="25" t="s">
        <v>53</v>
      </c>
      <c r="B67" s="25" t="s">
        <v>74</v>
      </c>
      <c r="C67" s="81">
        <v>-73961.728928727534</v>
      </c>
      <c r="D67" s="82">
        <v>-48</v>
      </c>
      <c r="H67" s="95"/>
      <c r="I67" s="96"/>
      <c r="J67" s="2"/>
    </row>
    <row r="69" spans="1:10">
      <c r="C69" s="95"/>
      <c r="D69" s="96"/>
      <c r="I69" s="2"/>
      <c r="J69" s="2"/>
    </row>
    <row r="70" spans="1:10">
      <c r="C70" s="95"/>
      <c r="D70" s="96"/>
      <c r="I70" s="2"/>
      <c r="J70" s="2"/>
    </row>
    <row r="71" spans="1:10">
      <c r="C71" s="95"/>
      <c r="D71" s="96"/>
      <c r="I71" s="2"/>
      <c r="J71" s="2"/>
    </row>
    <row r="72" spans="1:10">
      <c r="C72" s="95"/>
      <c r="D72" s="96"/>
      <c r="I72" s="2"/>
      <c r="J72" s="2"/>
    </row>
    <row r="73" spans="1:10">
      <c r="C73" s="95"/>
      <c r="D73" s="96"/>
      <c r="I73" s="2"/>
      <c r="J73" s="2"/>
    </row>
    <row r="74" spans="1:10">
      <c r="C74" s="95"/>
      <c r="D74" s="96"/>
      <c r="I74" s="2"/>
      <c r="J74" s="2"/>
    </row>
    <row r="75" spans="1:10">
      <c r="C75" s="95"/>
      <c r="D75" s="96"/>
      <c r="I75" s="2"/>
      <c r="J75" s="2"/>
    </row>
    <row r="76" spans="1:10">
      <c r="C76" s="95"/>
      <c r="D76" s="96"/>
      <c r="I76" s="2"/>
      <c r="J76" s="2"/>
    </row>
    <row r="77" spans="1:10">
      <c r="C77" s="95"/>
      <c r="D77" s="96"/>
      <c r="I77" s="2"/>
      <c r="J77" s="2"/>
    </row>
    <row r="78" spans="1:10">
      <c r="C78" s="95"/>
      <c r="D78" s="96"/>
      <c r="I78" s="2"/>
      <c r="J78" s="2"/>
    </row>
    <row r="79" spans="1:10">
      <c r="C79" s="95"/>
      <c r="D79" s="96"/>
      <c r="I79" s="2"/>
      <c r="J79" s="2"/>
    </row>
    <row r="80" spans="1:10">
      <c r="C80" s="95"/>
      <c r="D80" s="96"/>
      <c r="I80" s="2"/>
      <c r="J80" s="2"/>
    </row>
    <row r="81" spans="3:10">
      <c r="C81" s="95"/>
      <c r="D81" s="96"/>
      <c r="I81" s="2"/>
      <c r="J81" s="2"/>
    </row>
    <row r="82" spans="3:10">
      <c r="C82" s="95"/>
      <c r="D82" s="96"/>
      <c r="I82" s="2"/>
      <c r="J82" s="2"/>
    </row>
    <row r="83" spans="3:10">
      <c r="C83" s="95"/>
      <c r="D83" s="96"/>
      <c r="I83" s="2"/>
      <c r="J83" s="2"/>
    </row>
    <row r="84" spans="3:10">
      <c r="C84" s="95"/>
      <c r="D84" s="96"/>
      <c r="I84" s="2"/>
      <c r="J84" s="2"/>
    </row>
    <row r="85" spans="3:10">
      <c r="C85" s="95"/>
      <c r="D85" s="96"/>
      <c r="I85" s="2"/>
      <c r="J85" s="2"/>
    </row>
    <row r="86" spans="3:10">
      <c r="C86" s="95"/>
      <c r="D86" s="96"/>
      <c r="I86" s="2"/>
      <c r="J86" s="2"/>
    </row>
    <row r="87" spans="3:10">
      <c r="C87" s="95"/>
      <c r="D87" s="96"/>
      <c r="I87" s="2"/>
      <c r="J87" s="2"/>
    </row>
    <row r="88" spans="3:10">
      <c r="C88" s="95"/>
      <c r="D88" s="96"/>
      <c r="I88" s="2"/>
      <c r="J88" s="2"/>
    </row>
    <row r="89" spans="3:10">
      <c r="C89" s="95"/>
      <c r="D89" s="96"/>
      <c r="I89" s="2"/>
      <c r="J89" s="2"/>
    </row>
    <row r="90" spans="3:10">
      <c r="C90" s="95"/>
      <c r="D90" s="96"/>
      <c r="I90" s="2"/>
      <c r="J90" s="2"/>
    </row>
    <row r="91" spans="3:10">
      <c r="C91" s="95"/>
      <c r="D91" s="96"/>
      <c r="I91" s="2"/>
      <c r="J91" s="2"/>
    </row>
    <row r="92" spans="3:10">
      <c r="C92" s="95"/>
      <c r="D92" s="96"/>
      <c r="I92" s="2"/>
      <c r="J92" s="2"/>
    </row>
    <row r="93" spans="3:10">
      <c r="C93" s="95"/>
      <c r="D93" s="96"/>
      <c r="I93" s="2"/>
      <c r="J93" s="2"/>
    </row>
    <row r="94" spans="3:10">
      <c r="C94" s="95"/>
      <c r="D94" s="96"/>
      <c r="I94" s="2"/>
      <c r="J94" s="2"/>
    </row>
    <row r="95" spans="3:10">
      <c r="C95" s="95"/>
      <c r="D95" s="96"/>
      <c r="I95" s="2"/>
      <c r="J95" s="2"/>
    </row>
    <row r="96" spans="3:10">
      <c r="C96" s="95"/>
      <c r="D96" s="96"/>
      <c r="I96" s="2"/>
      <c r="J96" s="2"/>
    </row>
    <row r="97" spans="3:10">
      <c r="C97" s="95"/>
      <c r="D97" s="96"/>
      <c r="I97" s="2"/>
      <c r="J97" s="2"/>
    </row>
    <row r="98" spans="3:10">
      <c r="C98" s="95"/>
      <c r="D98" s="96"/>
      <c r="I98" s="2"/>
      <c r="J98" s="2"/>
    </row>
    <row r="99" spans="3:10">
      <c r="C99" s="95"/>
      <c r="D99" s="96"/>
      <c r="I99" s="2"/>
      <c r="J99" s="2"/>
    </row>
    <row r="100" spans="3:10">
      <c r="C100" s="95"/>
      <c r="D100" s="96"/>
      <c r="I100" s="2"/>
      <c r="J100" s="2"/>
    </row>
    <row r="101" spans="3:10">
      <c r="C101" s="95"/>
      <c r="D101" s="96"/>
      <c r="I101" s="2"/>
      <c r="J101" s="2"/>
    </row>
    <row r="102" spans="3:10">
      <c r="C102" s="95"/>
      <c r="D102" s="96"/>
      <c r="I102" s="2"/>
      <c r="J102" s="2"/>
    </row>
    <row r="103" spans="3:10">
      <c r="C103" s="95"/>
      <c r="D103" s="96"/>
      <c r="I103" s="2"/>
      <c r="J103" s="2"/>
    </row>
    <row r="104" spans="3:10">
      <c r="C104" s="95"/>
      <c r="D104" s="96"/>
      <c r="I104" s="2"/>
      <c r="J104" s="2"/>
    </row>
    <row r="105" spans="3:10">
      <c r="C105" s="95"/>
      <c r="D105" s="96"/>
      <c r="I105" s="2"/>
      <c r="J105" s="2"/>
    </row>
    <row r="106" spans="3:10">
      <c r="C106" s="95"/>
      <c r="D106" s="96"/>
      <c r="I106" s="2"/>
      <c r="J106" s="2"/>
    </row>
    <row r="107" spans="3:10">
      <c r="C107" s="95"/>
      <c r="D107" s="96"/>
      <c r="I107" s="2"/>
      <c r="J107" s="2"/>
    </row>
    <row r="108" spans="3:10">
      <c r="C108" s="95"/>
      <c r="D108" s="96"/>
      <c r="I108" s="2"/>
      <c r="J108" s="2"/>
    </row>
    <row r="109" spans="3:10">
      <c r="C109" s="95"/>
      <c r="D109" s="96"/>
      <c r="I109" s="2"/>
      <c r="J109" s="2"/>
    </row>
    <row r="110" spans="3:10">
      <c r="C110" s="95"/>
      <c r="D110" s="96"/>
      <c r="I110" s="2"/>
      <c r="J110" s="2"/>
    </row>
    <row r="111" spans="3:10">
      <c r="C111" s="95"/>
      <c r="D111" s="96"/>
      <c r="I111" s="2"/>
      <c r="J111" s="2"/>
    </row>
    <row r="112" spans="3:10">
      <c r="C112" s="95"/>
      <c r="D112" s="96"/>
      <c r="I112" s="2"/>
      <c r="J112" s="2"/>
    </row>
    <row r="113" spans="3:10">
      <c r="C113" s="95"/>
      <c r="D113" s="96"/>
      <c r="I113" s="2"/>
      <c r="J113" s="2"/>
    </row>
    <row r="114" spans="3:10">
      <c r="C114" s="95"/>
      <c r="D114" s="96"/>
      <c r="I114" s="2"/>
      <c r="J114" s="2"/>
    </row>
    <row r="115" spans="3:10">
      <c r="C115" s="95"/>
      <c r="D115" s="96"/>
      <c r="I115" s="2"/>
      <c r="J115" s="2"/>
    </row>
    <row r="116" spans="3:10">
      <c r="C116" s="95"/>
      <c r="D116" s="96"/>
      <c r="I116" s="2"/>
      <c r="J116" s="2"/>
    </row>
    <row r="117" spans="3:10">
      <c r="C117" s="95"/>
      <c r="D117" s="96"/>
      <c r="I117" s="2"/>
      <c r="J117" s="2"/>
    </row>
    <row r="118" spans="3:10">
      <c r="C118" s="95"/>
      <c r="D118" s="96"/>
      <c r="I118" s="2"/>
      <c r="J118" s="2"/>
    </row>
    <row r="119" spans="3:10">
      <c r="C119" s="95"/>
      <c r="D119" s="96"/>
      <c r="I119" s="2"/>
      <c r="J119" s="2"/>
    </row>
    <row r="120" spans="3:10">
      <c r="C120" s="95"/>
      <c r="D120" s="96"/>
      <c r="I120" s="2"/>
      <c r="J120" s="2"/>
    </row>
    <row r="121" spans="3:10">
      <c r="C121" s="95"/>
      <c r="D121" s="96"/>
      <c r="I121" s="2"/>
      <c r="J121" s="2"/>
    </row>
    <row r="122" spans="3:10">
      <c r="C122" s="95"/>
      <c r="D122" s="96"/>
      <c r="I122" s="2"/>
      <c r="J122" s="2"/>
    </row>
    <row r="123" spans="3:10">
      <c r="C123" s="95"/>
      <c r="D123" s="96"/>
      <c r="I123" s="2"/>
      <c r="J123" s="2"/>
    </row>
    <row r="124" spans="3:10">
      <c r="C124" s="95"/>
      <c r="D124" s="96"/>
      <c r="I124" s="2"/>
      <c r="J124" s="2"/>
    </row>
    <row r="125" spans="3:10">
      <c r="C125" s="95"/>
      <c r="D125" s="96"/>
      <c r="I125" s="2"/>
      <c r="J125" s="2"/>
    </row>
    <row r="126" spans="3:10">
      <c r="C126" s="95"/>
      <c r="D126" s="96"/>
      <c r="I126" s="2"/>
      <c r="J126" s="2"/>
    </row>
    <row r="127" spans="3:10">
      <c r="C127" s="95"/>
      <c r="D127" s="96"/>
      <c r="I127" s="2"/>
      <c r="J127" s="2"/>
    </row>
    <row r="128" spans="3:10">
      <c r="C128" s="95"/>
      <c r="D128" s="96"/>
      <c r="I128" s="2"/>
      <c r="J128" s="2"/>
    </row>
    <row r="129" spans="3:10">
      <c r="C129" s="95"/>
      <c r="D129" s="96"/>
      <c r="I129" s="2"/>
      <c r="J129" s="2"/>
    </row>
    <row r="130" spans="3:10">
      <c r="C130" s="95"/>
      <c r="D130" s="96"/>
      <c r="I130" s="2"/>
      <c r="J130" s="2"/>
    </row>
    <row r="131" spans="3:10">
      <c r="C131" s="95"/>
      <c r="D131" s="96"/>
      <c r="I131" s="2"/>
      <c r="J131" s="2"/>
    </row>
    <row r="132" spans="3:10">
      <c r="C132" s="95"/>
      <c r="D132" s="96"/>
      <c r="I132" s="2"/>
      <c r="J132" s="2"/>
    </row>
    <row r="133" spans="3:10">
      <c r="C133" s="95"/>
      <c r="D133" s="96"/>
      <c r="I133" s="2"/>
      <c r="J133" s="2"/>
    </row>
    <row r="134" spans="3:10">
      <c r="C134" s="95"/>
      <c r="D134" s="96"/>
      <c r="I134" s="2"/>
      <c r="J134" s="2"/>
    </row>
    <row r="135" spans="3:10">
      <c r="C135" s="95"/>
      <c r="D135" s="96"/>
      <c r="I135" s="2"/>
      <c r="J135" s="2"/>
    </row>
    <row r="136" spans="3:10">
      <c r="C136" s="95"/>
      <c r="D136" s="96"/>
      <c r="I136" s="2"/>
      <c r="J136" s="2"/>
    </row>
    <row r="137" spans="3:10">
      <c r="C137" s="95"/>
      <c r="D137" s="96"/>
      <c r="I137" s="2"/>
      <c r="J137" s="2"/>
    </row>
    <row r="138" spans="3:10">
      <c r="C138" s="95"/>
      <c r="D138" s="96"/>
      <c r="I138" s="2"/>
      <c r="J138" s="2"/>
    </row>
    <row r="139" spans="3:10">
      <c r="C139" s="95"/>
      <c r="D139" s="96"/>
      <c r="I139" s="2"/>
      <c r="J139" s="2"/>
    </row>
    <row r="140" spans="3:10">
      <c r="C140" s="95"/>
      <c r="D140" s="96"/>
      <c r="I140" s="2"/>
      <c r="J140" s="2"/>
    </row>
    <row r="141" spans="3:10">
      <c r="C141" s="95"/>
      <c r="D141" s="96"/>
      <c r="I141" s="2"/>
      <c r="J141" s="2"/>
    </row>
    <row r="142" spans="3:10">
      <c r="C142" s="95"/>
      <c r="D142" s="96"/>
      <c r="I142" s="2"/>
      <c r="J142" s="2"/>
    </row>
    <row r="143" spans="3:10">
      <c r="C143" s="95"/>
      <c r="D143" s="96"/>
      <c r="I143" s="2"/>
      <c r="J143" s="2"/>
    </row>
    <row r="144" spans="3:10">
      <c r="C144" s="95"/>
      <c r="D144" s="96"/>
      <c r="I144" s="2"/>
      <c r="J144" s="2"/>
    </row>
    <row r="145" spans="3:10">
      <c r="C145" s="95"/>
      <c r="D145" s="96"/>
      <c r="I145" s="2"/>
      <c r="J145" s="2"/>
    </row>
    <row r="146" spans="3:10">
      <c r="C146" s="95"/>
      <c r="D146" s="96"/>
      <c r="I146" s="2"/>
      <c r="J146" s="2"/>
    </row>
    <row r="147" spans="3:10">
      <c r="C147" s="95"/>
      <c r="D147" s="96"/>
      <c r="I147" s="2"/>
      <c r="J147" s="2"/>
    </row>
    <row r="148" spans="3:10">
      <c r="C148" s="95"/>
      <c r="D148" s="96"/>
      <c r="I148" s="2"/>
      <c r="J148" s="2"/>
    </row>
    <row r="149" spans="3:10">
      <c r="C149" s="95"/>
      <c r="D149" s="96"/>
      <c r="I149" s="2"/>
      <c r="J149" s="2"/>
    </row>
    <row r="150" spans="3:10">
      <c r="C150" s="95"/>
      <c r="D150" s="96"/>
      <c r="I150" s="2"/>
      <c r="J150" s="2"/>
    </row>
    <row r="151" spans="3:10">
      <c r="C151" s="95"/>
      <c r="D151" s="96"/>
      <c r="I151" s="2"/>
      <c r="J151" s="2"/>
    </row>
    <row r="152" spans="3:10">
      <c r="C152" s="95"/>
      <c r="D152" s="96"/>
      <c r="I152" s="2"/>
      <c r="J152" s="2"/>
    </row>
    <row r="153" spans="3:10">
      <c r="C153" s="95"/>
      <c r="D153" s="96"/>
      <c r="I153" s="2"/>
      <c r="J153" s="2"/>
    </row>
    <row r="154" spans="3:10">
      <c r="C154" s="95"/>
      <c r="D154" s="96"/>
      <c r="I154" s="2"/>
      <c r="J154" s="2"/>
    </row>
    <row r="155" spans="3:10">
      <c r="C155" s="95"/>
      <c r="D155" s="96"/>
      <c r="I155" s="2"/>
      <c r="J155" s="2"/>
    </row>
    <row r="156" spans="3:10">
      <c r="C156" s="95"/>
      <c r="D156" s="96"/>
      <c r="I156" s="2"/>
      <c r="J156" s="2"/>
    </row>
  </sheetData>
  <phoneticPr fontId="2"/>
  <conditionalFormatting sqref="A37:B51 A24:B33 F10 A2:B20 A56:A67">
    <cfRule type="cellIs" dxfId="1" priority="1" stopIfTrue="1" operator="equal">
      <formula>"買"</formula>
    </cfRule>
    <cfRule type="cellIs" dxfId="0" priority="2" stopIfTrue="1" operator="equal">
      <formula>"売"</formula>
    </cfRule>
  </conditionalFormatting>
  <dataValidations count="3">
    <dataValidation type="list" allowBlank="1" showInputMessage="1" showErrorMessage="1" sqref="B56:B67 IX56:IX67 ST56:ST67 ACP56:ACP67 AML56:AML67 AWH56:AWH67 BGD56:BGD67 BPZ56:BPZ67 BZV56:BZV67 CJR56:CJR67 CTN56:CTN67 DDJ56:DDJ67 DNF56:DNF67 DXB56:DXB67 EGX56:EGX67 EQT56:EQT67 FAP56:FAP67 FKL56:FKL67 FUH56:FUH67 GED56:GED67 GNZ56:GNZ67 GXV56:GXV67 HHR56:HHR67 HRN56:HRN67 IBJ56:IBJ67 ILF56:ILF67 IVB56:IVB67 JEX56:JEX67 JOT56:JOT67 JYP56:JYP67 KIL56:KIL67 KSH56:KSH67 LCD56:LCD67 LLZ56:LLZ67 LVV56:LVV67 MFR56:MFR67 MPN56:MPN67 MZJ56:MZJ67 NJF56:NJF67 NTB56:NTB67 OCX56:OCX67 OMT56:OMT67 OWP56:OWP67 PGL56:PGL67 PQH56:PQH67 QAD56:QAD67 QJZ56:QJZ67 QTV56:QTV67 RDR56:RDR67 RNN56:RNN67 RXJ56:RXJ67 SHF56:SHF67 SRB56:SRB67 TAX56:TAX67 TKT56:TKT67 TUP56:TUP67 UEL56:UEL67 UOH56:UOH67 UYD56:UYD67 VHZ56:VHZ67 VRV56:VRV67 WBR56:WBR67 WLN56:WLN67 WVJ56:WVJ67 B65592:B65603 IX65592:IX65603 ST65592:ST65603 ACP65592:ACP65603 AML65592:AML65603 AWH65592:AWH65603 BGD65592:BGD65603 BPZ65592:BPZ65603 BZV65592:BZV65603 CJR65592:CJR65603 CTN65592:CTN65603 DDJ65592:DDJ65603 DNF65592:DNF65603 DXB65592:DXB65603 EGX65592:EGX65603 EQT65592:EQT65603 FAP65592:FAP65603 FKL65592:FKL65603 FUH65592:FUH65603 GED65592:GED65603 GNZ65592:GNZ65603 GXV65592:GXV65603 HHR65592:HHR65603 HRN65592:HRN65603 IBJ65592:IBJ65603 ILF65592:ILF65603 IVB65592:IVB65603 JEX65592:JEX65603 JOT65592:JOT65603 JYP65592:JYP65603 KIL65592:KIL65603 KSH65592:KSH65603 LCD65592:LCD65603 LLZ65592:LLZ65603 LVV65592:LVV65603 MFR65592:MFR65603 MPN65592:MPN65603 MZJ65592:MZJ65603 NJF65592:NJF65603 NTB65592:NTB65603 OCX65592:OCX65603 OMT65592:OMT65603 OWP65592:OWP65603 PGL65592:PGL65603 PQH65592:PQH65603 QAD65592:QAD65603 QJZ65592:QJZ65603 QTV65592:QTV65603 RDR65592:RDR65603 RNN65592:RNN65603 RXJ65592:RXJ65603 SHF65592:SHF65603 SRB65592:SRB65603 TAX65592:TAX65603 TKT65592:TKT65603 TUP65592:TUP65603 UEL65592:UEL65603 UOH65592:UOH65603 UYD65592:UYD65603 VHZ65592:VHZ65603 VRV65592:VRV65603 WBR65592:WBR65603 WLN65592:WLN65603 WVJ65592:WVJ65603 B131128:B131139 IX131128:IX131139 ST131128:ST131139 ACP131128:ACP131139 AML131128:AML131139 AWH131128:AWH131139 BGD131128:BGD131139 BPZ131128:BPZ131139 BZV131128:BZV131139 CJR131128:CJR131139 CTN131128:CTN131139 DDJ131128:DDJ131139 DNF131128:DNF131139 DXB131128:DXB131139 EGX131128:EGX131139 EQT131128:EQT131139 FAP131128:FAP131139 FKL131128:FKL131139 FUH131128:FUH131139 GED131128:GED131139 GNZ131128:GNZ131139 GXV131128:GXV131139 HHR131128:HHR131139 HRN131128:HRN131139 IBJ131128:IBJ131139 ILF131128:ILF131139 IVB131128:IVB131139 JEX131128:JEX131139 JOT131128:JOT131139 JYP131128:JYP131139 KIL131128:KIL131139 KSH131128:KSH131139 LCD131128:LCD131139 LLZ131128:LLZ131139 LVV131128:LVV131139 MFR131128:MFR131139 MPN131128:MPN131139 MZJ131128:MZJ131139 NJF131128:NJF131139 NTB131128:NTB131139 OCX131128:OCX131139 OMT131128:OMT131139 OWP131128:OWP131139 PGL131128:PGL131139 PQH131128:PQH131139 QAD131128:QAD131139 QJZ131128:QJZ131139 QTV131128:QTV131139 RDR131128:RDR131139 RNN131128:RNN131139 RXJ131128:RXJ131139 SHF131128:SHF131139 SRB131128:SRB131139 TAX131128:TAX131139 TKT131128:TKT131139 TUP131128:TUP131139 UEL131128:UEL131139 UOH131128:UOH131139 UYD131128:UYD131139 VHZ131128:VHZ131139 VRV131128:VRV131139 WBR131128:WBR131139 WLN131128:WLN131139 WVJ131128:WVJ131139 B196664:B196675 IX196664:IX196675 ST196664:ST196675 ACP196664:ACP196675 AML196664:AML196675 AWH196664:AWH196675 BGD196664:BGD196675 BPZ196664:BPZ196675 BZV196664:BZV196675 CJR196664:CJR196675 CTN196664:CTN196675 DDJ196664:DDJ196675 DNF196664:DNF196675 DXB196664:DXB196675 EGX196664:EGX196675 EQT196664:EQT196675 FAP196664:FAP196675 FKL196664:FKL196675 FUH196664:FUH196675 GED196664:GED196675 GNZ196664:GNZ196675 GXV196664:GXV196675 HHR196664:HHR196675 HRN196664:HRN196675 IBJ196664:IBJ196675 ILF196664:ILF196675 IVB196664:IVB196675 JEX196664:JEX196675 JOT196664:JOT196675 JYP196664:JYP196675 KIL196664:KIL196675 KSH196664:KSH196675 LCD196664:LCD196675 LLZ196664:LLZ196675 LVV196664:LVV196675 MFR196664:MFR196675 MPN196664:MPN196675 MZJ196664:MZJ196675 NJF196664:NJF196675 NTB196664:NTB196675 OCX196664:OCX196675 OMT196664:OMT196675 OWP196664:OWP196675 PGL196664:PGL196675 PQH196664:PQH196675 QAD196664:QAD196675 QJZ196664:QJZ196675 QTV196664:QTV196675 RDR196664:RDR196675 RNN196664:RNN196675 RXJ196664:RXJ196675 SHF196664:SHF196675 SRB196664:SRB196675 TAX196664:TAX196675 TKT196664:TKT196675 TUP196664:TUP196675 UEL196664:UEL196675 UOH196664:UOH196675 UYD196664:UYD196675 VHZ196664:VHZ196675 VRV196664:VRV196675 WBR196664:WBR196675 WLN196664:WLN196675 WVJ196664:WVJ196675 B262200:B262211 IX262200:IX262211 ST262200:ST262211 ACP262200:ACP262211 AML262200:AML262211 AWH262200:AWH262211 BGD262200:BGD262211 BPZ262200:BPZ262211 BZV262200:BZV262211 CJR262200:CJR262211 CTN262200:CTN262211 DDJ262200:DDJ262211 DNF262200:DNF262211 DXB262200:DXB262211 EGX262200:EGX262211 EQT262200:EQT262211 FAP262200:FAP262211 FKL262200:FKL262211 FUH262200:FUH262211 GED262200:GED262211 GNZ262200:GNZ262211 GXV262200:GXV262211 HHR262200:HHR262211 HRN262200:HRN262211 IBJ262200:IBJ262211 ILF262200:ILF262211 IVB262200:IVB262211 JEX262200:JEX262211 JOT262200:JOT262211 JYP262200:JYP262211 KIL262200:KIL262211 KSH262200:KSH262211 LCD262200:LCD262211 LLZ262200:LLZ262211 LVV262200:LVV262211 MFR262200:MFR262211 MPN262200:MPN262211 MZJ262200:MZJ262211 NJF262200:NJF262211 NTB262200:NTB262211 OCX262200:OCX262211 OMT262200:OMT262211 OWP262200:OWP262211 PGL262200:PGL262211 PQH262200:PQH262211 QAD262200:QAD262211 QJZ262200:QJZ262211 QTV262200:QTV262211 RDR262200:RDR262211 RNN262200:RNN262211 RXJ262200:RXJ262211 SHF262200:SHF262211 SRB262200:SRB262211 TAX262200:TAX262211 TKT262200:TKT262211 TUP262200:TUP262211 UEL262200:UEL262211 UOH262200:UOH262211 UYD262200:UYD262211 VHZ262200:VHZ262211 VRV262200:VRV262211 WBR262200:WBR262211 WLN262200:WLN262211 WVJ262200:WVJ262211 B327736:B327747 IX327736:IX327747 ST327736:ST327747 ACP327736:ACP327747 AML327736:AML327747 AWH327736:AWH327747 BGD327736:BGD327747 BPZ327736:BPZ327747 BZV327736:BZV327747 CJR327736:CJR327747 CTN327736:CTN327747 DDJ327736:DDJ327747 DNF327736:DNF327747 DXB327736:DXB327747 EGX327736:EGX327747 EQT327736:EQT327747 FAP327736:FAP327747 FKL327736:FKL327747 FUH327736:FUH327747 GED327736:GED327747 GNZ327736:GNZ327747 GXV327736:GXV327747 HHR327736:HHR327747 HRN327736:HRN327747 IBJ327736:IBJ327747 ILF327736:ILF327747 IVB327736:IVB327747 JEX327736:JEX327747 JOT327736:JOT327747 JYP327736:JYP327747 KIL327736:KIL327747 KSH327736:KSH327747 LCD327736:LCD327747 LLZ327736:LLZ327747 LVV327736:LVV327747 MFR327736:MFR327747 MPN327736:MPN327747 MZJ327736:MZJ327747 NJF327736:NJF327747 NTB327736:NTB327747 OCX327736:OCX327747 OMT327736:OMT327747 OWP327736:OWP327747 PGL327736:PGL327747 PQH327736:PQH327747 QAD327736:QAD327747 QJZ327736:QJZ327747 QTV327736:QTV327747 RDR327736:RDR327747 RNN327736:RNN327747 RXJ327736:RXJ327747 SHF327736:SHF327747 SRB327736:SRB327747 TAX327736:TAX327747 TKT327736:TKT327747 TUP327736:TUP327747 UEL327736:UEL327747 UOH327736:UOH327747 UYD327736:UYD327747 VHZ327736:VHZ327747 VRV327736:VRV327747 WBR327736:WBR327747 WLN327736:WLN327747 WVJ327736:WVJ327747 B393272:B393283 IX393272:IX393283 ST393272:ST393283 ACP393272:ACP393283 AML393272:AML393283 AWH393272:AWH393283 BGD393272:BGD393283 BPZ393272:BPZ393283 BZV393272:BZV393283 CJR393272:CJR393283 CTN393272:CTN393283 DDJ393272:DDJ393283 DNF393272:DNF393283 DXB393272:DXB393283 EGX393272:EGX393283 EQT393272:EQT393283 FAP393272:FAP393283 FKL393272:FKL393283 FUH393272:FUH393283 GED393272:GED393283 GNZ393272:GNZ393283 GXV393272:GXV393283 HHR393272:HHR393283 HRN393272:HRN393283 IBJ393272:IBJ393283 ILF393272:ILF393283 IVB393272:IVB393283 JEX393272:JEX393283 JOT393272:JOT393283 JYP393272:JYP393283 KIL393272:KIL393283 KSH393272:KSH393283 LCD393272:LCD393283 LLZ393272:LLZ393283 LVV393272:LVV393283 MFR393272:MFR393283 MPN393272:MPN393283 MZJ393272:MZJ393283 NJF393272:NJF393283 NTB393272:NTB393283 OCX393272:OCX393283 OMT393272:OMT393283 OWP393272:OWP393283 PGL393272:PGL393283 PQH393272:PQH393283 QAD393272:QAD393283 QJZ393272:QJZ393283 QTV393272:QTV393283 RDR393272:RDR393283 RNN393272:RNN393283 RXJ393272:RXJ393283 SHF393272:SHF393283 SRB393272:SRB393283 TAX393272:TAX393283 TKT393272:TKT393283 TUP393272:TUP393283 UEL393272:UEL393283 UOH393272:UOH393283 UYD393272:UYD393283 VHZ393272:VHZ393283 VRV393272:VRV393283 WBR393272:WBR393283 WLN393272:WLN393283 WVJ393272:WVJ393283 B458808:B458819 IX458808:IX458819 ST458808:ST458819 ACP458808:ACP458819 AML458808:AML458819 AWH458808:AWH458819 BGD458808:BGD458819 BPZ458808:BPZ458819 BZV458808:BZV458819 CJR458808:CJR458819 CTN458808:CTN458819 DDJ458808:DDJ458819 DNF458808:DNF458819 DXB458808:DXB458819 EGX458808:EGX458819 EQT458808:EQT458819 FAP458808:FAP458819 FKL458808:FKL458819 FUH458808:FUH458819 GED458808:GED458819 GNZ458808:GNZ458819 GXV458808:GXV458819 HHR458808:HHR458819 HRN458808:HRN458819 IBJ458808:IBJ458819 ILF458808:ILF458819 IVB458808:IVB458819 JEX458808:JEX458819 JOT458808:JOT458819 JYP458808:JYP458819 KIL458808:KIL458819 KSH458808:KSH458819 LCD458808:LCD458819 LLZ458808:LLZ458819 LVV458808:LVV458819 MFR458808:MFR458819 MPN458808:MPN458819 MZJ458808:MZJ458819 NJF458808:NJF458819 NTB458808:NTB458819 OCX458808:OCX458819 OMT458808:OMT458819 OWP458808:OWP458819 PGL458808:PGL458819 PQH458808:PQH458819 QAD458808:QAD458819 QJZ458808:QJZ458819 QTV458808:QTV458819 RDR458808:RDR458819 RNN458808:RNN458819 RXJ458808:RXJ458819 SHF458808:SHF458819 SRB458808:SRB458819 TAX458808:TAX458819 TKT458808:TKT458819 TUP458808:TUP458819 UEL458808:UEL458819 UOH458808:UOH458819 UYD458808:UYD458819 VHZ458808:VHZ458819 VRV458808:VRV458819 WBR458808:WBR458819 WLN458808:WLN458819 WVJ458808:WVJ458819 B524344:B524355 IX524344:IX524355 ST524344:ST524355 ACP524344:ACP524355 AML524344:AML524355 AWH524344:AWH524355 BGD524344:BGD524355 BPZ524344:BPZ524355 BZV524344:BZV524355 CJR524344:CJR524355 CTN524344:CTN524355 DDJ524344:DDJ524355 DNF524344:DNF524355 DXB524344:DXB524355 EGX524344:EGX524355 EQT524344:EQT524355 FAP524344:FAP524355 FKL524344:FKL524355 FUH524344:FUH524355 GED524344:GED524355 GNZ524344:GNZ524355 GXV524344:GXV524355 HHR524344:HHR524355 HRN524344:HRN524355 IBJ524344:IBJ524355 ILF524344:ILF524355 IVB524344:IVB524355 JEX524344:JEX524355 JOT524344:JOT524355 JYP524344:JYP524355 KIL524344:KIL524355 KSH524344:KSH524355 LCD524344:LCD524355 LLZ524344:LLZ524355 LVV524344:LVV524355 MFR524344:MFR524355 MPN524344:MPN524355 MZJ524344:MZJ524355 NJF524344:NJF524355 NTB524344:NTB524355 OCX524344:OCX524355 OMT524344:OMT524355 OWP524344:OWP524355 PGL524344:PGL524355 PQH524344:PQH524355 QAD524344:QAD524355 QJZ524344:QJZ524355 QTV524344:QTV524355 RDR524344:RDR524355 RNN524344:RNN524355 RXJ524344:RXJ524355 SHF524344:SHF524355 SRB524344:SRB524355 TAX524344:TAX524355 TKT524344:TKT524355 TUP524344:TUP524355 UEL524344:UEL524355 UOH524344:UOH524355 UYD524344:UYD524355 VHZ524344:VHZ524355 VRV524344:VRV524355 WBR524344:WBR524355 WLN524344:WLN524355 WVJ524344:WVJ524355 B589880:B589891 IX589880:IX589891 ST589880:ST589891 ACP589880:ACP589891 AML589880:AML589891 AWH589880:AWH589891 BGD589880:BGD589891 BPZ589880:BPZ589891 BZV589880:BZV589891 CJR589880:CJR589891 CTN589880:CTN589891 DDJ589880:DDJ589891 DNF589880:DNF589891 DXB589880:DXB589891 EGX589880:EGX589891 EQT589880:EQT589891 FAP589880:FAP589891 FKL589880:FKL589891 FUH589880:FUH589891 GED589880:GED589891 GNZ589880:GNZ589891 GXV589880:GXV589891 HHR589880:HHR589891 HRN589880:HRN589891 IBJ589880:IBJ589891 ILF589880:ILF589891 IVB589880:IVB589891 JEX589880:JEX589891 JOT589880:JOT589891 JYP589880:JYP589891 KIL589880:KIL589891 KSH589880:KSH589891 LCD589880:LCD589891 LLZ589880:LLZ589891 LVV589880:LVV589891 MFR589880:MFR589891 MPN589880:MPN589891 MZJ589880:MZJ589891 NJF589880:NJF589891 NTB589880:NTB589891 OCX589880:OCX589891 OMT589880:OMT589891 OWP589880:OWP589891 PGL589880:PGL589891 PQH589880:PQH589891 QAD589880:QAD589891 QJZ589880:QJZ589891 QTV589880:QTV589891 RDR589880:RDR589891 RNN589880:RNN589891 RXJ589880:RXJ589891 SHF589880:SHF589891 SRB589880:SRB589891 TAX589880:TAX589891 TKT589880:TKT589891 TUP589880:TUP589891 UEL589880:UEL589891 UOH589880:UOH589891 UYD589880:UYD589891 VHZ589880:VHZ589891 VRV589880:VRV589891 WBR589880:WBR589891 WLN589880:WLN589891 WVJ589880:WVJ589891 B655416:B655427 IX655416:IX655427 ST655416:ST655427 ACP655416:ACP655427 AML655416:AML655427 AWH655416:AWH655427 BGD655416:BGD655427 BPZ655416:BPZ655427 BZV655416:BZV655427 CJR655416:CJR655427 CTN655416:CTN655427 DDJ655416:DDJ655427 DNF655416:DNF655427 DXB655416:DXB655427 EGX655416:EGX655427 EQT655416:EQT655427 FAP655416:FAP655427 FKL655416:FKL655427 FUH655416:FUH655427 GED655416:GED655427 GNZ655416:GNZ655427 GXV655416:GXV655427 HHR655416:HHR655427 HRN655416:HRN655427 IBJ655416:IBJ655427 ILF655416:ILF655427 IVB655416:IVB655427 JEX655416:JEX655427 JOT655416:JOT655427 JYP655416:JYP655427 KIL655416:KIL655427 KSH655416:KSH655427 LCD655416:LCD655427 LLZ655416:LLZ655427 LVV655416:LVV655427 MFR655416:MFR655427 MPN655416:MPN655427 MZJ655416:MZJ655427 NJF655416:NJF655427 NTB655416:NTB655427 OCX655416:OCX655427 OMT655416:OMT655427 OWP655416:OWP655427 PGL655416:PGL655427 PQH655416:PQH655427 QAD655416:QAD655427 QJZ655416:QJZ655427 QTV655416:QTV655427 RDR655416:RDR655427 RNN655416:RNN655427 RXJ655416:RXJ655427 SHF655416:SHF655427 SRB655416:SRB655427 TAX655416:TAX655427 TKT655416:TKT655427 TUP655416:TUP655427 UEL655416:UEL655427 UOH655416:UOH655427 UYD655416:UYD655427 VHZ655416:VHZ655427 VRV655416:VRV655427 WBR655416:WBR655427 WLN655416:WLN655427 WVJ655416:WVJ655427 B720952:B720963 IX720952:IX720963 ST720952:ST720963 ACP720952:ACP720963 AML720952:AML720963 AWH720952:AWH720963 BGD720952:BGD720963 BPZ720952:BPZ720963 BZV720952:BZV720963 CJR720952:CJR720963 CTN720952:CTN720963 DDJ720952:DDJ720963 DNF720952:DNF720963 DXB720952:DXB720963 EGX720952:EGX720963 EQT720952:EQT720963 FAP720952:FAP720963 FKL720952:FKL720963 FUH720952:FUH720963 GED720952:GED720963 GNZ720952:GNZ720963 GXV720952:GXV720963 HHR720952:HHR720963 HRN720952:HRN720963 IBJ720952:IBJ720963 ILF720952:ILF720963 IVB720952:IVB720963 JEX720952:JEX720963 JOT720952:JOT720963 JYP720952:JYP720963 KIL720952:KIL720963 KSH720952:KSH720963 LCD720952:LCD720963 LLZ720952:LLZ720963 LVV720952:LVV720963 MFR720952:MFR720963 MPN720952:MPN720963 MZJ720952:MZJ720963 NJF720952:NJF720963 NTB720952:NTB720963 OCX720952:OCX720963 OMT720952:OMT720963 OWP720952:OWP720963 PGL720952:PGL720963 PQH720952:PQH720963 QAD720952:QAD720963 QJZ720952:QJZ720963 QTV720952:QTV720963 RDR720952:RDR720963 RNN720952:RNN720963 RXJ720952:RXJ720963 SHF720952:SHF720963 SRB720952:SRB720963 TAX720952:TAX720963 TKT720952:TKT720963 TUP720952:TUP720963 UEL720952:UEL720963 UOH720952:UOH720963 UYD720952:UYD720963 VHZ720952:VHZ720963 VRV720952:VRV720963 WBR720952:WBR720963 WLN720952:WLN720963 WVJ720952:WVJ720963 B786488:B786499 IX786488:IX786499 ST786488:ST786499 ACP786488:ACP786499 AML786488:AML786499 AWH786488:AWH786499 BGD786488:BGD786499 BPZ786488:BPZ786499 BZV786488:BZV786499 CJR786488:CJR786499 CTN786488:CTN786499 DDJ786488:DDJ786499 DNF786488:DNF786499 DXB786488:DXB786499 EGX786488:EGX786499 EQT786488:EQT786499 FAP786488:FAP786499 FKL786488:FKL786499 FUH786488:FUH786499 GED786488:GED786499 GNZ786488:GNZ786499 GXV786488:GXV786499 HHR786488:HHR786499 HRN786488:HRN786499 IBJ786488:IBJ786499 ILF786488:ILF786499 IVB786488:IVB786499 JEX786488:JEX786499 JOT786488:JOT786499 JYP786488:JYP786499 KIL786488:KIL786499 KSH786488:KSH786499 LCD786488:LCD786499 LLZ786488:LLZ786499 LVV786488:LVV786499 MFR786488:MFR786499 MPN786488:MPN786499 MZJ786488:MZJ786499 NJF786488:NJF786499 NTB786488:NTB786499 OCX786488:OCX786499 OMT786488:OMT786499 OWP786488:OWP786499 PGL786488:PGL786499 PQH786488:PQH786499 QAD786488:QAD786499 QJZ786488:QJZ786499 QTV786488:QTV786499 RDR786488:RDR786499 RNN786488:RNN786499 RXJ786488:RXJ786499 SHF786488:SHF786499 SRB786488:SRB786499 TAX786488:TAX786499 TKT786488:TKT786499 TUP786488:TUP786499 UEL786488:UEL786499 UOH786488:UOH786499 UYD786488:UYD786499 VHZ786488:VHZ786499 VRV786488:VRV786499 WBR786488:WBR786499 WLN786488:WLN786499 WVJ786488:WVJ786499 B852024:B852035 IX852024:IX852035 ST852024:ST852035 ACP852024:ACP852035 AML852024:AML852035 AWH852024:AWH852035 BGD852024:BGD852035 BPZ852024:BPZ852035 BZV852024:BZV852035 CJR852024:CJR852035 CTN852024:CTN852035 DDJ852024:DDJ852035 DNF852024:DNF852035 DXB852024:DXB852035 EGX852024:EGX852035 EQT852024:EQT852035 FAP852024:FAP852035 FKL852024:FKL852035 FUH852024:FUH852035 GED852024:GED852035 GNZ852024:GNZ852035 GXV852024:GXV852035 HHR852024:HHR852035 HRN852024:HRN852035 IBJ852024:IBJ852035 ILF852024:ILF852035 IVB852024:IVB852035 JEX852024:JEX852035 JOT852024:JOT852035 JYP852024:JYP852035 KIL852024:KIL852035 KSH852024:KSH852035 LCD852024:LCD852035 LLZ852024:LLZ852035 LVV852024:LVV852035 MFR852024:MFR852035 MPN852024:MPN852035 MZJ852024:MZJ852035 NJF852024:NJF852035 NTB852024:NTB852035 OCX852024:OCX852035 OMT852024:OMT852035 OWP852024:OWP852035 PGL852024:PGL852035 PQH852024:PQH852035 QAD852024:QAD852035 QJZ852024:QJZ852035 QTV852024:QTV852035 RDR852024:RDR852035 RNN852024:RNN852035 RXJ852024:RXJ852035 SHF852024:SHF852035 SRB852024:SRB852035 TAX852024:TAX852035 TKT852024:TKT852035 TUP852024:TUP852035 UEL852024:UEL852035 UOH852024:UOH852035 UYD852024:UYD852035 VHZ852024:VHZ852035 VRV852024:VRV852035 WBR852024:WBR852035 WLN852024:WLN852035 WVJ852024:WVJ852035 B917560:B917571 IX917560:IX917571 ST917560:ST917571 ACP917560:ACP917571 AML917560:AML917571 AWH917560:AWH917571 BGD917560:BGD917571 BPZ917560:BPZ917571 BZV917560:BZV917571 CJR917560:CJR917571 CTN917560:CTN917571 DDJ917560:DDJ917571 DNF917560:DNF917571 DXB917560:DXB917571 EGX917560:EGX917571 EQT917560:EQT917571 FAP917560:FAP917571 FKL917560:FKL917571 FUH917560:FUH917571 GED917560:GED917571 GNZ917560:GNZ917571 GXV917560:GXV917571 HHR917560:HHR917571 HRN917560:HRN917571 IBJ917560:IBJ917571 ILF917560:ILF917571 IVB917560:IVB917571 JEX917560:JEX917571 JOT917560:JOT917571 JYP917560:JYP917571 KIL917560:KIL917571 KSH917560:KSH917571 LCD917560:LCD917571 LLZ917560:LLZ917571 LVV917560:LVV917571 MFR917560:MFR917571 MPN917560:MPN917571 MZJ917560:MZJ917571 NJF917560:NJF917571 NTB917560:NTB917571 OCX917560:OCX917571 OMT917560:OMT917571 OWP917560:OWP917571 PGL917560:PGL917571 PQH917560:PQH917571 QAD917560:QAD917571 QJZ917560:QJZ917571 QTV917560:QTV917571 RDR917560:RDR917571 RNN917560:RNN917571 RXJ917560:RXJ917571 SHF917560:SHF917571 SRB917560:SRB917571 TAX917560:TAX917571 TKT917560:TKT917571 TUP917560:TUP917571 UEL917560:UEL917571 UOH917560:UOH917571 UYD917560:UYD917571 VHZ917560:VHZ917571 VRV917560:VRV917571 WBR917560:WBR917571 WLN917560:WLN917571 WVJ917560:WVJ917571 B983096:B983107 IX983096:IX983107 ST983096:ST983107 ACP983096:ACP983107 AML983096:AML983107 AWH983096:AWH983107 BGD983096:BGD983107 BPZ983096:BPZ983107 BZV983096:BZV983107 CJR983096:CJR983107 CTN983096:CTN983107 DDJ983096:DDJ983107 DNF983096:DNF983107 DXB983096:DXB983107 EGX983096:EGX983107 EQT983096:EQT983107 FAP983096:FAP983107 FKL983096:FKL983107 FUH983096:FUH983107 GED983096:GED983107 GNZ983096:GNZ983107 GXV983096:GXV983107 HHR983096:HHR983107 HRN983096:HRN983107 IBJ983096:IBJ983107 ILF983096:ILF983107 IVB983096:IVB983107 JEX983096:JEX983107 JOT983096:JOT983107 JYP983096:JYP983107 KIL983096:KIL983107 KSH983096:KSH983107 LCD983096:LCD983107 LLZ983096:LLZ983107 LVV983096:LVV983107 MFR983096:MFR983107 MPN983096:MPN983107 MZJ983096:MZJ983107 NJF983096:NJF983107 NTB983096:NTB983107 OCX983096:OCX983107 OMT983096:OMT983107 OWP983096:OWP983107 PGL983096:PGL983107 PQH983096:PQH983107 QAD983096:QAD983107 QJZ983096:QJZ983107 QTV983096:QTV983107 RDR983096:RDR983107 RNN983096:RNN983107 RXJ983096:RXJ983107 SHF983096:SHF983107 SRB983096:SRB983107 TAX983096:TAX983107 TKT983096:TKT983107 TUP983096:TUP983107 UEL983096:UEL983107 UOH983096:UOH983107 UYD983096:UYD983107 VHZ983096:VHZ983107 VRV983096:VRV983107 WBR983096:WBR983107 WLN983096:WLN983107 WVJ983096:WVJ983107">
      <formula1>$X$1:$X$8</formula1>
    </dataValidation>
    <dataValidation type="list" allowBlank="1" showInputMessage="1" showErrorMessage="1" sqref="A37:A51 IW37:IW51 SS37:SS51 ACO37:ACO51 AMK37:AMK51 AWG37:AWG51 BGC37:BGC51 BPY37:BPY51 BZU37:BZU51 CJQ37:CJQ51 CTM37:CTM51 DDI37:DDI51 DNE37:DNE51 DXA37:DXA51 EGW37:EGW51 EQS37:EQS51 FAO37:FAO51 FKK37:FKK51 FUG37:FUG51 GEC37:GEC51 GNY37:GNY51 GXU37:GXU51 HHQ37:HHQ51 HRM37:HRM51 IBI37:IBI51 ILE37:ILE51 IVA37:IVA51 JEW37:JEW51 JOS37:JOS51 JYO37:JYO51 KIK37:KIK51 KSG37:KSG51 LCC37:LCC51 LLY37:LLY51 LVU37:LVU51 MFQ37:MFQ51 MPM37:MPM51 MZI37:MZI51 NJE37:NJE51 NTA37:NTA51 OCW37:OCW51 OMS37:OMS51 OWO37:OWO51 PGK37:PGK51 PQG37:PQG51 QAC37:QAC51 QJY37:QJY51 QTU37:QTU51 RDQ37:RDQ51 RNM37:RNM51 RXI37:RXI51 SHE37:SHE51 SRA37:SRA51 TAW37:TAW51 TKS37:TKS51 TUO37:TUO51 UEK37:UEK51 UOG37:UOG51 UYC37:UYC51 VHY37:VHY51 VRU37:VRU51 WBQ37:WBQ51 WLM37:WLM51 WVI37:WVI51 A65573:A65587 IW65573:IW65587 SS65573:SS65587 ACO65573:ACO65587 AMK65573:AMK65587 AWG65573:AWG65587 BGC65573:BGC65587 BPY65573:BPY65587 BZU65573:BZU65587 CJQ65573:CJQ65587 CTM65573:CTM65587 DDI65573:DDI65587 DNE65573:DNE65587 DXA65573:DXA65587 EGW65573:EGW65587 EQS65573:EQS65587 FAO65573:FAO65587 FKK65573:FKK65587 FUG65573:FUG65587 GEC65573:GEC65587 GNY65573:GNY65587 GXU65573:GXU65587 HHQ65573:HHQ65587 HRM65573:HRM65587 IBI65573:IBI65587 ILE65573:ILE65587 IVA65573:IVA65587 JEW65573:JEW65587 JOS65573:JOS65587 JYO65573:JYO65587 KIK65573:KIK65587 KSG65573:KSG65587 LCC65573:LCC65587 LLY65573:LLY65587 LVU65573:LVU65587 MFQ65573:MFQ65587 MPM65573:MPM65587 MZI65573:MZI65587 NJE65573:NJE65587 NTA65573:NTA65587 OCW65573:OCW65587 OMS65573:OMS65587 OWO65573:OWO65587 PGK65573:PGK65587 PQG65573:PQG65587 QAC65573:QAC65587 QJY65573:QJY65587 QTU65573:QTU65587 RDQ65573:RDQ65587 RNM65573:RNM65587 RXI65573:RXI65587 SHE65573:SHE65587 SRA65573:SRA65587 TAW65573:TAW65587 TKS65573:TKS65587 TUO65573:TUO65587 UEK65573:UEK65587 UOG65573:UOG65587 UYC65573:UYC65587 VHY65573:VHY65587 VRU65573:VRU65587 WBQ65573:WBQ65587 WLM65573:WLM65587 WVI65573:WVI65587 A131109:A131123 IW131109:IW131123 SS131109:SS131123 ACO131109:ACO131123 AMK131109:AMK131123 AWG131109:AWG131123 BGC131109:BGC131123 BPY131109:BPY131123 BZU131109:BZU131123 CJQ131109:CJQ131123 CTM131109:CTM131123 DDI131109:DDI131123 DNE131109:DNE131123 DXA131109:DXA131123 EGW131109:EGW131123 EQS131109:EQS131123 FAO131109:FAO131123 FKK131109:FKK131123 FUG131109:FUG131123 GEC131109:GEC131123 GNY131109:GNY131123 GXU131109:GXU131123 HHQ131109:HHQ131123 HRM131109:HRM131123 IBI131109:IBI131123 ILE131109:ILE131123 IVA131109:IVA131123 JEW131109:JEW131123 JOS131109:JOS131123 JYO131109:JYO131123 KIK131109:KIK131123 KSG131109:KSG131123 LCC131109:LCC131123 LLY131109:LLY131123 LVU131109:LVU131123 MFQ131109:MFQ131123 MPM131109:MPM131123 MZI131109:MZI131123 NJE131109:NJE131123 NTA131109:NTA131123 OCW131109:OCW131123 OMS131109:OMS131123 OWO131109:OWO131123 PGK131109:PGK131123 PQG131109:PQG131123 QAC131109:QAC131123 QJY131109:QJY131123 QTU131109:QTU131123 RDQ131109:RDQ131123 RNM131109:RNM131123 RXI131109:RXI131123 SHE131109:SHE131123 SRA131109:SRA131123 TAW131109:TAW131123 TKS131109:TKS131123 TUO131109:TUO131123 UEK131109:UEK131123 UOG131109:UOG131123 UYC131109:UYC131123 VHY131109:VHY131123 VRU131109:VRU131123 WBQ131109:WBQ131123 WLM131109:WLM131123 WVI131109:WVI131123 A196645:A196659 IW196645:IW196659 SS196645:SS196659 ACO196645:ACO196659 AMK196645:AMK196659 AWG196645:AWG196659 BGC196645:BGC196659 BPY196645:BPY196659 BZU196645:BZU196659 CJQ196645:CJQ196659 CTM196645:CTM196659 DDI196645:DDI196659 DNE196645:DNE196659 DXA196645:DXA196659 EGW196645:EGW196659 EQS196645:EQS196659 FAO196645:FAO196659 FKK196645:FKK196659 FUG196645:FUG196659 GEC196645:GEC196659 GNY196645:GNY196659 GXU196645:GXU196659 HHQ196645:HHQ196659 HRM196645:HRM196659 IBI196645:IBI196659 ILE196645:ILE196659 IVA196645:IVA196659 JEW196645:JEW196659 JOS196645:JOS196659 JYO196645:JYO196659 KIK196645:KIK196659 KSG196645:KSG196659 LCC196645:LCC196659 LLY196645:LLY196659 LVU196645:LVU196659 MFQ196645:MFQ196659 MPM196645:MPM196659 MZI196645:MZI196659 NJE196645:NJE196659 NTA196645:NTA196659 OCW196645:OCW196659 OMS196645:OMS196659 OWO196645:OWO196659 PGK196645:PGK196659 PQG196645:PQG196659 QAC196645:QAC196659 QJY196645:QJY196659 QTU196645:QTU196659 RDQ196645:RDQ196659 RNM196645:RNM196659 RXI196645:RXI196659 SHE196645:SHE196659 SRA196645:SRA196659 TAW196645:TAW196659 TKS196645:TKS196659 TUO196645:TUO196659 UEK196645:UEK196659 UOG196645:UOG196659 UYC196645:UYC196659 VHY196645:VHY196659 VRU196645:VRU196659 WBQ196645:WBQ196659 WLM196645:WLM196659 WVI196645:WVI196659 A262181:A262195 IW262181:IW262195 SS262181:SS262195 ACO262181:ACO262195 AMK262181:AMK262195 AWG262181:AWG262195 BGC262181:BGC262195 BPY262181:BPY262195 BZU262181:BZU262195 CJQ262181:CJQ262195 CTM262181:CTM262195 DDI262181:DDI262195 DNE262181:DNE262195 DXA262181:DXA262195 EGW262181:EGW262195 EQS262181:EQS262195 FAO262181:FAO262195 FKK262181:FKK262195 FUG262181:FUG262195 GEC262181:GEC262195 GNY262181:GNY262195 GXU262181:GXU262195 HHQ262181:HHQ262195 HRM262181:HRM262195 IBI262181:IBI262195 ILE262181:ILE262195 IVA262181:IVA262195 JEW262181:JEW262195 JOS262181:JOS262195 JYO262181:JYO262195 KIK262181:KIK262195 KSG262181:KSG262195 LCC262181:LCC262195 LLY262181:LLY262195 LVU262181:LVU262195 MFQ262181:MFQ262195 MPM262181:MPM262195 MZI262181:MZI262195 NJE262181:NJE262195 NTA262181:NTA262195 OCW262181:OCW262195 OMS262181:OMS262195 OWO262181:OWO262195 PGK262181:PGK262195 PQG262181:PQG262195 QAC262181:QAC262195 QJY262181:QJY262195 QTU262181:QTU262195 RDQ262181:RDQ262195 RNM262181:RNM262195 RXI262181:RXI262195 SHE262181:SHE262195 SRA262181:SRA262195 TAW262181:TAW262195 TKS262181:TKS262195 TUO262181:TUO262195 UEK262181:UEK262195 UOG262181:UOG262195 UYC262181:UYC262195 VHY262181:VHY262195 VRU262181:VRU262195 WBQ262181:WBQ262195 WLM262181:WLM262195 WVI262181:WVI262195 A327717:A327731 IW327717:IW327731 SS327717:SS327731 ACO327717:ACO327731 AMK327717:AMK327731 AWG327717:AWG327731 BGC327717:BGC327731 BPY327717:BPY327731 BZU327717:BZU327731 CJQ327717:CJQ327731 CTM327717:CTM327731 DDI327717:DDI327731 DNE327717:DNE327731 DXA327717:DXA327731 EGW327717:EGW327731 EQS327717:EQS327731 FAO327717:FAO327731 FKK327717:FKK327731 FUG327717:FUG327731 GEC327717:GEC327731 GNY327717:GNY327731 GXU327717:GXU327731 HHQ327717:HHQ327731 HRM327717:HRM327731 IBI327717:IBI327731 ILE327717:ILE327731 IVA327717:IVA327731 JEW327717:JEW327731 JOS327717:JOS327731 JYO327717:JYO327731 KIK327717:KIK327731 KSG327717:KSG327731 LCC327717:LCC327731 LLY327717:LLY327731 LVU327717:LVU327731 MFQ327717:MFQ327731 MPM327717:MPM327731 MZI327717:MZI327731 NJE327717:NJE327731 NTA327717:NTA327731 OCW327717:OCW327731 OMS327717:OMS327731 OWO327717:OWO327731 PGK327717:PGK327731 PQG327717:PQG327731 QAC327717:QAC327731 QJY327717:QJY327731 QTU327717:QTU327731 RDQ327717:RDQ327731 RNM327717:RNM327731 RXI327717:RXI327731 SHE327717:SHE327731 SRA327717:SRA327731 TAW327717:TAW327731 TKS327717:TKS327731 TUO327717:TUO327731 UEK327717:UEK327731 UOG327717:UOG327731 UYC327717:UYC327731 VHY327717:VHY327731 VRU327717:VRU327731 WBQ327717:WBQ327731 WLM327717:WLM327731 WVI327717:WVI327731 A393253:A393267 IW393253:IW393267 SS393253:SS393267 ACO393253:ACO393267 AMK393253:AMK393267 AWG393253:AWG393267 BGC393253:BGC393267 BPY393253:BPY393267 BZU393253:BZU393267 CJQ393253:CJQ393267 CTM393253:CTM393267 DDI393253:DDI393267 DNE393253:DNE393267 DXA393253:DXA393267 EGW393253:EGW393267 EQS393253:EQS393267 FAO393253:FAO393267 FKK393253:FKK393267 FUG393253:FUG393267 GEC393253:GEC393267 GNY393253:GNY393267 GXU393253:GXU393267 HHQ393253:HHQ393267 HRM393253:HRM393267 IBI393253:IBI393267 ILE393253:ILE393267 IVA393253:IVA393267 JEW393253:JEW393267 JOS393253:JOS393267 JYO393253:JYO393267 KIK393253:KIK393267 KSG393253:KSG393267 LCC393253:LCC393267 LLY393253:LLY393267 LVU393253:LVU393267 MFQ393253:MFQ393267 MPM393253:MPM393267 MZI393253:MZI393267 NJE393253:NJE393267 NTA393253:NTA393267 OCW393253:OCW393267 OMS393253:OMS393267 OWO393253:OWO393267 PGK393253:PGK393267 PQG393253:PQG393267 QAC393253:QAC393267 QJY393253:QJY393267 QTU393253:QTU393267 RDQ393253:RDQ393267 RNM393253:RNM393267 RXI393253:RXI393267 SHE393253:SHE393267 SRA393253:SRA393267 TAW393253:TAW393267 TKS393253:TKS393267 TUO393253:TUO393267 UEK393253:UEK393267 UOG393253:UOG393267 UYC393253:UYC393267 VHY393253:VHY393267 VRU393253:VRU393267 WBQ393253:WBQ393267 WLM393253:WLM393267 WVI393253:WVI393267 A458789:A458803 IW458789:IW458803 SS458789:SS458803 ACO458789:ACO458803 AMK458789:AMK458803 AWG458789:AWG458803 BGC458789:BGC458803 BPY458789:BPY458803 BZU458789:BZU458803 CJQ458789:CJQ458803 CTM458789:CTM458803 DDI458789:DDI458803 DNE458789:DNE458803 DXA458789:DXA458803 EGW458789:EGW458803 EQS458789:EQS458803 FAO458789:FAO458803 FKK458789:FKK458803 FUG458789:FUG458803 GEC458789:GEC458803 GNY458789:GNY458803 GXU458789:GXU458803 HHQ458789:HHQ458803 HRM458789:HRM458803 IBI458789:IBI458803 ILE458789:ILE458803 IVA458789:IVA458803 JEW458789:JEW458803 JOS458789:JOS458803 JYO458789:JYO458803 KIK458789:KIK458803 KSG458789:KSG458803 LCC458789:LCC458803 LLY458789:LLY458803 LVU458789:LVU458803 MFQ458789:MFQ458803 MPM458789:MPM458803 MZI458789:MZI458803 NJE458789:NJE458803 NTA458789:NTA458803 OCW458789:OCW458803 OMS458789:OMS458803 OWO458789:OWO458803 PGK458789:PGK458803 PQG458789:PQG458803 QAC458789:QAC458803 QJY458789:QJY458803 QTU458789:QTU458803 RDQ458789:RDQ458803 RNM458789:RNM458803 RXI458789:RXI458803 SHE458789:SHE458803 SRA458789:SRA458803 TAW458789:TAW458803 TKS458789:TKS458803 TUO458789:TUO458803 UEK458789:UEK458803 UOG458789:UOG458803 UYC458789:UYC458803 VHY458789:VHY458803 VRU458789:VRU458803 WBQ458789:WBQ458803 WLM458789:WLM458803 WVI458789:WVI458803 A524325:A524339 IW524325:IW524339 SS524325:SS524339 ACO524325:ACO524339 AMK524325:AMK524339 AWG524325:AWG524339 BGC524325:BGC524339 BPY524325:BPY524339 BZU524325:BZU524339 CJQ524325:CJQ524339 CTM524325:CTM524339 DDI524325:DDI524339 DNE524325:DNE524339 DXA524325:DXA524339 EGW524325:EGW524339 EQS524325:EQS524339 FAO524325:FAO524339 FKK524325:FKK524339 FUG524325:FUG524339 GEC524325:GEC524339 GNY524325:GNY524339 GXU524325:GXU524339 HHQ524325:HHQ524339 HRM524325:HRM524339 IBI524325:IBI524339 ILE524325:ILE524339 IVA524325:IVA524339 JEW524325:JEW524339 JOS524325:JOS524339 JYO524325:JYO524339 KIK524325:KIK524339 KSG524325:KSG524339 LCC524325:LCC524339 LLY524325:LLY524339 LVU524325:LVU524339 MFQ524325:MFQ524339 MPM524325:MPM524339 MZI524325:MZI524339 NJE524325:NJE524339 NTA524325:NTA524339 OCW524325:OCW524339 OMS524325:OMS524339 OWO524325:OWO524339 PGK524325:PGK524339 PQG524325:PQG524339 QAC524325:QAC524339 QJY524325:QJY524339 QTU524325:QTU524339 RDQ524325:RDQ524339 RNM524325:RNM524339 RXI524325:RXI524339 SHE524325:SHE524339 SRA524325:SRA524339 TAW524325:TAW524339 TKS524325:TKS524339 TUO524325:TUO524339 UEK524325:UEK524339 UOG524325:UOG524339 UYC524325:UYC524339 VHY524325:VHY524339 VRU524325:VRU524339 WBQ524325:WBQ524339 WLM524325:WLM524339 WVI524325:WVI524339 A589861:A589875 IW589861:IW589875 SS589861:SS589875 ACO589861:ACO589875 AMK589861:AMK589875 AWG589861:AWG589875 BGC589861:BGC589875 BPY589861:BPY589875 BZU589861:BZU589875 CJQ589861:CJQ589875 CTM589861:CTM589875 DDI589861:DDI589875 DNE589861:DNE589875 DXA589861:DXA589875 EGW589861:EGW589875 EQS589861:EQS589875 FAO589861:FAO589875 FKK589861:FKK589875 FUG589861:FUG589875 GEC589861:GEC589875 GNY589861:GNY589875 GXU589861:GXU589875 HHQ589861:HHQ589875 HRM589861:HRM589875 IBI589861:IBI589875 ILE589861:ILE589875 IVA589861:IVA589875 JEW589861:JEW589875 JOS589861:JOS589875 JYO589861:JYO589875 KIK589861:KIK589875 KSG589861:KSG589875 LCC589861:LCC589875 LLY589861:LLY589875 LVU589861:LVU589875 MFQ589861:MFQ589875 MPM589861:MPM589875 MZI589861:MZI589875 NJE589861:NJE589875 NTA589861:NTA589875 OCW589861:OCW589875 OMS589861:OMS589875 OWO589861:OWO589875 PGK589861:PGK589875 PQG589861:PQG589875 QAC589861:QAC589875 QJY589861:QJY589875 QTU589861:QTU589875 RDQ589861:RDQ589875 RNM589861:RNM589875 RXI589861:RXI589875 SHE589861:SHE589875 SRA589861:SRA589875 TAW589861:TAW589875 TKS589861:TKS589875 TUO589861:TUO589875 UEK589861:UEK589875 UOG589861:UOG589875 UYC589861:UYC589875 VHY589861:VHY589875 VRU589861:VRU589875 WBQ589861:WBQ589875 WLM589861:WLM589875 WVI589861:WVI589875 A655397:A655411 IW655397:IW655411 SS655397:SS655411 ACO655397:ACO655411 AMK655397:AMK655411 AWG655397:AWG655411 BGC655397:BGC655411 BPY655397:BPY655411 BZU655397:BZU655411 CJQ655397:CJQ655411 CTM655397:CTM655411 DDI655397:DDI655411 DNE655397:DNE655411 DXA655397:DXA655411 EGW655397:EGW655411 EQS655397:EQS655411 FAO655397:FAO655411 FKK655397:FKK655411 FUG655397:FUG655411 GEC655397:GEC655411 GNY655397:GNY655411 GXU655397:GXU655411 HHQ655397:HHQ655411 HRM655397:HRM655411 IBI655397:IBI655411 ILE655397:ILE655411 IVA655397:IVA655411 JEW655397:JEW655411 JOS655397:JOS655411 JYO655397:JYO655411 KIK655397:KIK655411 KSG655397:KSG655411 LCC655397:LCC655411 LLY655397:LLY655411 LVU655397:LVU655411 MFQ655397:MFQ655411 MPM655397:MPM655411 MZI655397:MZI655411 NJE655397:NJE655411 NTA655397:NTA655411 OCW655397:OCW655411 OMS655397:OMS655411 OWO655397:OWO655411 PGK655397:PGK655411 PQG655397:PQG655411 QAC655397:QAC655411 QJY655397:QJY655411 QTU655397:QTU655411 RDQ655397:RDQ655411 RNM655397:RNM655411 RXI655397:RXI655411 SHE655397:SHE655411 SRA655397:SRA655411 TAW655397:TAW655411 TKS655397:TKS655411 TUO655397:TUO655411 UEK655397:UEK655411 UOG655397:UOG655411 UYC655397:UYC655411 VHY655397:VHY655411 VRU655397:VRU655411 WBQ655397:WBQ655411 WLM655397:WLM655411 WVI655397:WVI655411 A720933:A720947 IW720933:IW720947 SS720933:SS720947 ACO720933:ACO720947 AMK720933:AMK720947 AWG720933:AWG720947 BGC720933:BGC720947 BPY720933:BPY720947 BZU720933:BZU720947 CJQ720933:CJQ720947 CTM720933:CTM720947 DDI720933:DDI720947 DNE720933:DNE720947 DXA720933:DXA720947 EGW720933:EGW720947 EQS720933:EQS720947 FAO720933:FAO720947 FKK720933:FKK720947 FUG720933:FUG720947 GEC720933:GEC720947 GNY720933:GNY720947 GXU720933:GXU720947 HHQ720933:HHQ720947 HRM720933:HRM720947 IBI720933:IBI720947 ILE720933:ILE720947 IVA720933:IVA720947 JEW720933:JEW720947 JOS720933:JOS720947 JYO720933:JYO720947 KIK720933:KIK720947 KSG720933:KSG720947 LCC720933:LCC720947 LLY720933:LLY720947 LVU720933:LVU720947 MFQ720933:MFQ720947 MPM720933:MPM720947 MZI720933:MZI720947 NJE720933:NJE720947 NTA720933:NTA720947 OCW720933:OCW720947 OMS720933:OMS720947 OWO720933:OWO720947 PGK720933:PGK720947 PQG720933:PQG720947 QAC720933:QAC720947 QJY720933:QJY720947 QTU720933:QTU720947 RDQ720933:RDQ720947 RNM720933:RNM720947 RXI720933:RXI720947 SHE720933:SHE720947 SRA720933:SRA720947 TAW720933:TAW720947 TKS720933:TKS720947 TUO720933:TUO720947 UEK720933:UEK720947 UOG720933:UOG720947 UYC720933:UYC720947 VHY720933:VHY720947 VRU720933:VRU720947 WBQ720933:WBQ720947 WLM720933:WLM720947 WVI720933:WVI720947 A786469:A786483 IW786469:IW786483 SS786469:SS786483 ACO786469:ACO786483 AMK786469:AMK786483 AWG786469:AWG786483 BGC786469:BGC786483 BPY786469:BPY786483 BZU786469:BZU786483 CJQ786469:CJQ786483 CTM786469:CTM786483 DDI786469:DDI786483 DNE786469:DNE786483 DXA786469:DXA786483 EGW786469:EGW786483 EQS786469:EQS786483 FAO786469:FAO786483 FKK786469:FKK786483 FUG786469:FUG786483 GEC786469:GEC786483 GNY786469:GNY786483 GXU786469:GXU786483 HHQ786469:HHQ786483 HRM786469:HRM786483 IBI786469:IBI786483 ILE786469:ILE786483 IVA786469:IVA786483 JEW786469:JEW786483 JOS786469:JOS786483 JYO786469:JYO786483 KIK786469:KIK786483 KSG786469:KSG786483 LCC786469:LCC786483 LLY786469:LLY786483 LVU786469:LVU786483 MFQ786469:MFQ786483 MPM786469:MPM786483 MZI786469:MZI786483 NJE786469:NJE786483 NTA786469:NTA786483 OCW786469:OCW786483 OMS786469:OMS786483 OWO786469:OWO786483 PGK786469:PGK786483 PQG786469:PQG786483 QAC786469:QAC786483 QJY786469:QJY786483 QTU786469:QTU786483 RDQ786469:RDQ786483 RNM786469:RNM786483 RXI786469:RXI786483 SHE786469:SHE786483 SRA786469:SRA786483 TAW786469:TAW786483 TKS786469:TKS786483 TUO786469:TUO786483 UEK786469:UEK786483 UOG786469:UOG786483 UYC786469:UYC786483 VHY786469:VHY786483 VRU786469:VRU786483 WBQ786469:WBQ786483 WLM786469:WLM786483 WVI786469:WVI786483 A852005:A852019 IW852005:IW852019 SS852005:SS852019 ACO852005:ACO852019 AMK852005:AMK852019 AWG852005:AWG852019 BGC852005:BGC852019 BPY852005:BPY852019 BZU852005:BZU852019 CJQ852005:CJQ852019 CTM852005:CTM852019 DDI852005:DDI852019 DNE852005:DNE852019 DXA852005:DXA852019 EGW852005:EGW852019 EQS852005:EQS852019 FAO852005:FAO852019 FKK852005:FKK852019 FUG852005:FUG852019 GEC852005:GEC852019 GNY852005:GNY852019 GXU852005:GXU852019 HHQ852005:HHQ852019 HRM852005:HRM852019 IBI852005:IBI852019 ILE852005:ILE852019 IVA852005:IVA852019 JEW852005:JEW852019 JOS852005:JOS852019 JYO852005:JYO852019 KIK852005:KIK852019 KSG852005:KSG852019 LCC852005:LCC852019 LLY852005:LLY852019 LVU852005:LVU852019 MFQ852005:MFQ852019 MPM852005:MPM852019 MZI852005:MZI852019 NJE852005:NJE852019 NTA852005:NTA852019 OCW852005:OCW852019 OMS852005:OMS852019 OWO852005:OWO852019 PGK852005:PGK852019 PQG852005:PQG852019 QAC852005:QAC852019 QJY852005:QJY852019 QTU852005:QTU852019 RDQ852005:RDQ852019 RNM852005:RNM852019 RXI852005:RXI852019 SHE852005:SHE852019 SRA852005:SRA852019 TAW852005:TAW852019 TKS852005:TKS852019 TUO852005:TUO852019 UEK852005:UEK852019 UOG852005:UOG852019 UYC852005:UYC852019 VHY852005:VHY852019 VRU852005:VRU852019 WBQ852005:WBQ852019 WLM852005:WLM852019 WVI852005:WVI852019 A917541:A917555 IW917541:IW917555 SS917541:SS917555 ACO917541:ACO917555 AMK917541:AMK917555 AWG917541:AWG917555 BGC917541:BGC917555 BPY917541:BPY917555 BZU917541:BZU917555 CJQ917541:CJQ917555 CTM917541:CTM917555 DDI917541:DDI917555 DNE917541:DNE917555 DXA917541:DXA917555 EGW917541:EGW917555 EQS917541:EQS917555 FAO917541:FAO917555 FKK917541:FKK917555 FUG917541:FUG917555 GEC917541:GEC917555 GNY917541:GNY917555 GXU917541:GXU917555 HHQ917541:HHQ917555 HRM917541:HRM917555 IBI917541:IBI917555 ILE917541:ILE917555 IVA917541:IVA917555 JEW917541:JEW917555 JOS917541:JOS917555 JYO917541:JYO917555 KIK917541:KIK917555 KSG917541:KSG917555 LCC917541:LCC917555 LLY917541:LLY917555 LVU917541:LVU917555 MFQ917541:MFQ917555 MPM917541:MPM917555 MZI917541:MZI917555 NJE917541:NJE917555 NTA917541:NTA917555 OCW917541:OCW917555 OMS917541:OMS917555 OWO917541:OWO917555 PGK917541:PGK917555 PQG917541:PQG917555 QAC917541:QAC917555 QJY917541:QJY917555 QTU917541:QTU917555 RDQ917541:RDQ917555 RNM917541:RNM917555 RXI917541:RXI917555 SHE917541:SHE917555 SRA917541:SRA917555 TAW917541:TAW917555 TKS917541:TKS917555 TUO917541:TUO917555 UEK917541:UEK917555 UOG917541:UOG917555 UYC917541:UYC917555 VHY917541:VHY917555 VRU917541:VRU917555 WBQ917541:WBQ917555 WLM917541:WLM917555 WVI917541:WVI917555 A983077:A983091 IW983077:IW983091 SS983077:SS983091 ACO983077:ACO983091 AMK983077:AMK983091 AWG983077:AWG983091 BGC983077:BGC983091 BPY983077:BPY983091 BZU983077:BZU983091 CJQ983077:CJQ983091 CTM983077:CTM983091 DDI983077:DDI983091 DNE983077:DNE983091 DXA983077:DXA983091 EGW983077:EGW983091 EQS983077:EQS983091 FAO983077:FAO983091 FKK983077:FKK983091 FUG983077:FUG983091 GEC983077:GEC983091 GNY983077:GNY983091 GXU983077:GXU983091 HHQ983077:HHQ983091 HRM983077:HRM983091 IBI983077:IBI983091 ILE983077:ILE983091 IVA983077:IVA983091 JEW983077:JEW983091 JOS983077:JOS983091 JYO983077:JYO983091 KIK983077:KIK983091 KSG983077:KSG983091 LCC983077:LCC983091 LLY983077:LLY983091 LVU983077:LVU983091 MFQ983077:MFQ983091 MPM983077:MPM983091 MZI983077:MZI983091 NJE983077:NJE983091 NTA983077:NTA983091 OCW983077:OCW983091 OMS983077:OMS983091 OWO983077:OWO983091 PGK983077:PGK983091 PQG983077:PQG983091 QAC983077:QAC983091 QJY983077:QJY983091 QTU983077:QTU983091 RDQ983077:RDQ983091 RNM983077:RNM983091 RXI983077:RXI983091 SHE983077:SHE983091 SRA983077:SRA983091 TAW983077:TAW983091 TKS983077:TKS983091 TUO983077:TUO983091 UEK983077:UEK983091 UOG983077:UOG983091 UYC983077:UYC983091 VHY983077:VHY983091 VRU983077:VRU983091 WBQ983077:WBQ983091 WLM983077:WLM983091 WVI983077:WVI983091 A56:A67 IW56:IW67 SS56:SS67 ACO56:ACO67 AMK56:AMK67 AWG56:AWG67 BGC56:BGC67 BPY56:BPY67 BZU56:BZU67 CJQ56:CJQ67 CTM56:CTM67 DDI56:DDI67 DNE56:DNE67 DXA56:DXA67 EGW56:EGW67 EQS56:EQS67 FAO56:FAO67 FKK56:FKK67 FUG56:FUG67 GEC56:GEC67 GNY56:GNY67 GXU56:GXU67 HHQ56:HHQ67 HRM56:HRM67 IBI56:IBI67 ILE56:ILE67 IVA56:IVA67 JEW56:JEW67 JOS56:JOS67 JYO56:JYO67 KIK56:KIK67 KSG56:KSG67 LCC56:LCC67 LLY56:LLY67 LVU56:LVU67 MFQ56:MFQ67 MPM56:MPM67 MZI56:MZI67 NJE56:NJE67 NTA56:NTA67 OCW56:OCW67 OMS56:OMS67 OWO56:OWO67 PGK56:PGK67 PQG56:PQG67 QAC56:QAC67 QJY56:QJY67 QTU56:QTU67 RDQ56:RDQ67 RNM56:RNM67 RXI56:RXI67 SHE56:SHE67 SRA56:SRA67 TAW56:TAW67 TKS56:TKS67 TUO56:TUO67 UEK56:UEK67 UOG56:UOG67 UYC56:UYC67 VHY56:VHY67 VRU56:VRU67 WBQ56:WBQ67 WLM56:WLM67 WVI56:WVI67 A65592:A65603 IW65592:IW65603 SS65592:SS65603 ACO65592:ACO65603 AMK65592:AMK65603 AWG65592:AWG65603 BGC65592:BGC65603 BPY65592:BPY65603 BZU65592:BZU65603 CJQ65592:CJQ65603 CTM65592:CTM65603 DDI65592:DDI65603 DNE65592:DNE65603 DXA65592:DXA65603 EGW65592:EGW65603 EQS65592:EQS65603 FAO65592:FAO65603 FKK65592:FKK65603 FUG65592:FUG65603 GEC65592:GEC65603 GNY65592:GNY65603 GXU65592:GXU65603 HHQ65592:HHQ65603 HRM65592:HRM65603 IBI65592:IBI65603 ILE65592:ILE65603 IVA65592:IVA65603 JEW65592:JEW65603 JOS65592:JOS65603 JYO65592:JYO65603 KIK65592:KIK65603 KSG65592:KSG65603 LCC65592:LCC65603 LLY65592:LLY65603 LVU65592:LVU65603 MFQ65592:MFQ65603 MPM65592:MPM65603 MZI65592:MZI65603 NJE65592:NJE65603 NTA65592:NTA65603 OCW65592:OCW65603 OMS65592:OMS65603 OWO65592:OWO65603 PGK65592:PGK65603 PQG65592:PQG65603 QAC65592:QAC65603 QJY65592:QJY65603 QTU65592:QTU65603 RDQ65592:RDQ65603 RNM65592:RNM65603 RXI65592:RXI65603 SHE65592:SHE65603 SRA65592:SRA65603 TAW65592:TAW65603 TKS65592:TKS65603 TUO65592:TUO65603 UEK65592:UEK65603 UOG65592:UOG65603 UYC65592:UYC65603 VHY65592:VHY65603 VRU65592:VRU65603 WBQ65592:WBQ65603 WLM65592:WLM65603 WVI65592:WVI65603 A131128:A131139 IW131128:IW131139 SS131128:SS131139 ACO131128:ACO131139 AMK131128:AMK131139 AWG131128:AWG131139 BGC131128:BGC131139 BPY131128:BPY131139 BZU131128:BZU131139 CJQ131128:CJQ131139 CTM131128:CTM131139 DDI131128:DDI131139 DNE131128:DNE131139 DXA131128:DXA131139 EGW131128:EGW131139 EQS131128:EQS131139 FAO131128:FAO131139 FKK131128:FKK131139 FUG131128:FUG131139 GEC131128:GEC131139 GNY131128:GNY131139 GXU131128:GXU131139 HHQ131128:HHQ131139 HRM131128:HRM131139 IBI131128:IBI131139 ILE131128:ILE131139 IVA131128:IVA131139 JEW131128:JEW131139 JOS131128:JOS131139 JYO131128:JYO131139 KIK131128:KIK131139 KSG131128:KSG131139 LCC131128:LCC131139 LLY131128:LLY131139 LVU131128:LVU131139 MFQ131128:MFQ131139 MPM131128:MPM131139 MZI131128:MZI131139 NJE131128:NJE131139 NTA131128:NTA131139 OCW131128:OCW131139 OMS131128:OMS131139 OWO131128:OWO131139 PGK131128:PGK131139 PQG131128:PQG131139 QAC131128:QAC131139 QJY131128:QJY131139 QTU131128:QTU131139 RDQ131128:RDQ131139 RNM131128:RNM131139 RXI131128:RXI131139 SHE131128:SHE131139 SRA131128:SRA131139 TAW131128:TAW131139 TKS131128:TKS131139 TUO131128:TUO131139 UEK131128:UEK131139 UOG131128:UOG131139 UYC131128:UYC131139 VHY131128:VHY131139 VRU131128:VRU131139 WBQ131128:WBQ131139 WLM131128:WLM131139 WVI131128:WVI131139 A196664:A196675 IW196664:IW196675 SS196664:SS196675 ACO196664:ACO196675 AMK196664:AMK196675 AWG196664:AWG196675 BGC196664:BGC196675 BPY196664:BPY196675 BZU196664:BZU196675 CJQ196664:CJQ196675 CTM196664:CTM196675 DDI196664:DDI196675 DNE196664:DNE196675 DXA196664:DXA196675 EGW196664:EGW196675 EQS196664:EQS196675 FAO196664:FAO196675 FKK196664:FKK196675 FUG196664:FUG196675 GEC196664:GEC196675 GNY196664:GNY196675 GXU196664:GXU196675 HHQ196664:HHQ196675 HRM196664:HRM196675 IBI196664:IBI196675 ILE196664:ILE196675 IVA196664:IVA196675 JEW196664:JEW196675 JOS196664:JOS196675 JYO196664:JYO196675 KIK196664:KIK196675 KSG196664:KSG196675 LCC196664:LCC196675 LLY196664:LLY196675 LVU196664:LVU196675 MFQ196664:MFQ196675 MPM196664:MPM196675 MZI196664:MZI196675 NJE196664:NJE196675 NTA196664:NTA196675 OCW196664:OCW196675 OMS196664:OMS196675 OWO196664:OWO196675 PGK196664:PGK196675 PQG196664:PQG196675 QAC196664:QAC196675 QJY196664:QJY196675 QTU196664:QTU196675 RDQ196664:RDQ196675 RNM196664:RNM196675 RXI196664:RXI196675 SHE196664:SHE196675 SRA196664:SRA196675 TAW196664:TAW196675 TKS196664:TKS196675 TUO196664:TUO196675 UEK196664:UEK196675 UOG196664:UOG196675 UYC196664:UYC196675 VHY196664:VHY196675 VRU196664:VRU196675 WBQ196664:WBQ196675 WLM196664:WLM196675 WVI196664:WVI196675 A262200:A262211 IW262200:IW262211 SS262200:SS262211 ACO262200:ACO262211 AMK262200:AMK262211 AWG262200:AWG262211 BGC262200:BGC262211 BPY262200:BPY262211 BZU262200:BZU262211 CJQ262200:CJQ262211 CTM262200:CTM262211 DDI262200:DDI262211 DNE262200:DNE262211 DXA262200:DXA262211 EGW262200:EGW262211 EQS262200:EQS262211 FAO262200:FAO262211 FKK262200:FKK262211 FUG262200:FUG262211 GEC262200:GEC262211 GNY262200:GNY262211 GXU262200:GXU262211 HHQ262200:HHQ262211 HRM262200:HRM262211 IBI262200:IBI262211 ILE262200:ILE262211 IVA262200:IVA262211 JEW262200:JEW262211 JOS262200:JOS262211 JYO262200:JYO262211 KIK262200:KIK262211 KSG262200:KSG262211 LCC262200:LCC262211 LLY262200:LLY262211 LVU262200:LVU262211 MFQ262200:MFQ262211 MPM262200:MPM262211 MZI262200:MZI262211 NJE262200:NJE262211 NTA262200:NTA262211 OCW262200:OCW262211 OMS262200:OMS262211 OWO262200:OWO262211 PGK262200:PGK262211 PQG262200:PQG262211 QAC262200:QAC262211 QJY262200:QJY262211 QTU262200:QTU262211 RDQ262200:RDQ262211 RNM262200:RNM262211 RXI262200:RXI262211 SHE262200:SHE262211 SRA262200:SRA262211 TAW262200:TAW262211 TKS262200:TKS262211 TUO262200:TUO262211 UEK262200:UEK262211 UOG262200:UOG262211 UYC262200:UYC262211 VHY262200:VHY262211 VRU262200:VRU262211 WBQ262200:WBQ262211 WLM262200:WLM262211 WVI262200:WVI262211 A327736:A327747 IW327736:IW327747 SS327736:SS327747 ACO327736:ACO327747 AMK327736:AMK327747 AWG327736:AWG327747 BGC327736:BGC327747 BPY327736:BPY327747 BZU327736:BZU327747 CJQ327736:CJQ327747 CTM327736:CTM327747 DDI327736:DDI327747 DNE327736:DNE327747 DXA327736:DXA327747 EGW327736:EGW327747 EQS327736:EQS327747 FAO327736:FAO327747 FKK327736:FKK327747 FUG327736:FUG327747 GEC327736:GEC327747 GNY327736:GNY327747 GXU327736:GXU327747 HHQ327736:HHQ327747 HRM327736:HRM327747 IBI327736:IBI327747 ILE327736:ILE327747 IVA327736:IVA327747 JEW327736:JEW327747 JOS327736:JOS327747 JYO327736:JYO327747 KIK327736:KIK327747 KSG327736:KSG327747 LCC327736:LCC327747 LLY327736:LLY327747 LVU327736:LVU327747 MFQ327736:MFQ327747 MPM327736:MPM327747 MZI327736:MZI327747 NJE327736:NJE327747 NTA327736:NTA327747 OCW327736:OCW327747 OMS327736:OMS327747 OWO327736:OWO327747 PGK327736:PGK327747 PQG327736:PQG327747 QAC327736:QAC327747 QJY327736:QJY327747 QTU327736:QTU327747 RDQ327736:RDQ327747 RNM327736:RNM327747 RXI327736:RXI327747 SHE327736:SHE327747 SRA327736:SRA327747 TAW327736:TAW327747 TKS327736:TKS327747 TUO327736:TUO327747 UEK327736:UEK327747 UOG327736:UOG327747 UYC327736:UYC327747 VHY327736:VHY327747 VRU327736:VRU327747 WBQ327736:WBQ327747 WLM327736:WLM327747 WVI327736:WVI327747 A393272:A393283 IW393272:IW393283 SS393272:SS393283 ACO393272:ACO393283 AMK393272:AMK393283 AWG393272:AWG393283 BGC393272:BGC393283 BPY393272:BPY393283 BZU393272:BZU393283 CJQ393272:CJQ393283 CTM393272:CTM393283 DDI393272:DDI393283 DNE393272:DNE393283 DXA393272:DXA393283 EGW393272:EGW393283 EQS393272:EQS393283 FAO393272:FAO393283 FKK393272:FKK393283 FUG393272:FUG393283 GEC393272:GEC393283 GNY393272:GNY393283 GXU393272:GXU393283 HHQ393272:HHQ393283 HRM393272:HRM393283 IBI393272:IBI393283 ILE393272:ILE393283 IVA393272:IVA393283 JEW393272:JEW393283 JOS393272:JOS393283 JYO393272:JYO393283 KIK393272:KIK393283 KSG393272:KSG393283 LCC393272:LCC393283 LLY393272:LLY393283 LVU393272:LVU393283 MFQ393272:MFQ393283 MPM393272:MPM393283 MZI393272:MZI393283 NJE393272:NJE393283 NTA393272:NTA393283 OCW393272:OCW393283 OMS393272:OMS393283 OWO393272:OWO393283 PGK393272:PGK393283 PQG393272:PQG393283 QAC393272:QAC393283 QJY393272:QJY393283 QTU393272:QTU393283 RDQ393272:RDQ393283 RNM393272:RNM393283 RXI393272:RXI393283 SHE393272:SHE393283 SRA393272:SRA393283 TAW393272:TAW393283 TKS393272:TKS393283 TUO393272:TUO393283 UEK393272:UEK393283 UOG393272:UOG393283 UYC393272:UYC393283 VHY393272:VHY393283 VRU393272:VRU393283 WBQ393272:WBQ393283 WLM393272:WLM393283 WVI393272:WVI393283 A458808:A458819 IW458808:IW458819 SS458808:SS458819 ACO458808:ACO458819 AMK458808:AMK458819 AWG458808:AWG458819 BGC458808:BGC458819 BPY458808:BPY458819 BZU458808:BZU458819 CJQ458808:CJQ458819 CTM458808:CTM458819 DDI458808:DDI458819 DNE458808:DNE458819 DXA458808:DXA458819 EGW458808:EGW458819 EQS458808:EQS458819 FAO458808:FAO458819 FKK458808:FKK458819 FUG458808:FUG458819 GEC458808:GEC458819 GNY458808:GNY458819 GXU458808:GXU458819 HHQ458808:HHQ458819 HRM458808:HRM458819 IBI458808:IBI458819 ILE458808:ILE458819 IVA458808:IVA458819 JEW458808:JEW458819 JOS458808:JOS458819 JYO458808:JYO458819 KIK458808:KIK458819 KSG458808:KSG458819 LCC458808:LCC458819 LLY458808:LLY458819 LVU458808:LVU458819 MFQ458808:MFQ458819 MPM458808:MPM458819 MZI458808:MZI458819 NJE458808:NJE458819 NTA458808:NTA458819 OCW458808:OCW458819 OMS458808:OMS458819 OWO458808:OWO458819 PGK458808:PGK458819 PQG458808:PQG458819 QAC458808:QAC458819 QJY458808:QJY458819 QTU458808:QTU458819 RDQ458808:RDQ458819 RNM458808:RNM458819 RXI458808:RXI458819 SHE458808:SHE458819 SRA458808:SRA458819 TAW458808:TAW458819 TKS458808:TKS458819 TUO458808:TUO458819 UEK458808:UEK458819 UOG458808:UOG458819 UYC458808:UYC458819 VHY458808:VHY458819 VRU458808:VRU458819 WBQ458808:WBQ458819 WLM458808:WLM458819 WVI458808:WVI458819 A524344:A524355 IW524344:IW524355 SS524344:SS524355 ACO524344:ACO524355 AMK524344:AMK524355 AWG524344:AWG524355 BGC524344:BGC524355 BPY524344:BPY524355 BZU524344:BZU524355 CJQ524344:CJQ524355 CTM524344:CTM524355 DDI524344:DDI524355 DNE524344:DNE524355 DXA524344:DXA524355 EGW524344:EGW524355 EQS524344:EQS524355 FAO524344:FAO524355 FKK524344:FKK524355 FUG524344:FUG524355 GEC524344:GEC524355 GNY524344:GNY524355 GXU524344:GXU524355 HHQ524344:HHQ524355 HRM524344:HRM524355 IBI524344:IBI524355 ILE524344:ILE524355 IVA524344:IVA524355 JEW524344:JEW524355 JOS524344:JOS524355 JYO524344:JYO524355 KIK524344:KIK524355 KSG524344:KSG524355 LCC524344:LCC524355 LLY524344:LLY524355 LVU524344:LVU524355 MFQ524344:MFQ524355 MPM524344:MPM524355 MZI524344:MZI524355 NJE524344:NJE524355 NTA524344:NTA524355 OCW524344:OCW524355 OMS524344:OMS524355 OWO524344:OWO524355 PGK524344:PGK524355 PQG524344:PQG524355 QAC524344:QAC524355 QJY524344:QJY524355 QTU524344:QTU524355 RDQ524344:RDQ524355 RNM524344:RNM524355 RXI524344:RXI524355 SHE524344:SHE524355 SRA524344:SRA524355 TAW524344:TAW524355 TKS524344:TKS524355 TUO524344:TUO524355 UEK524344:UEK524355 UOG524344:UOG524355 UYC524344:UYC524355 VHY524344:VHY524355 VRU524344:VRU524355 WBQ524344:WBQ524355 WLM524344:WLM524355 WVI524344:WVI524355 A589880:A589891 IW589880:IW589891 SS589880:SS589891 ACO589880:ACO589891 AMK589880:AMK589891 AWG589880:AWG589891 BGC589880:BGC589891 BPY589880:BPY589891 BZU589880:BZU589891 CJQ589880:CJQ589891 CTM589880:CTM589891 DDI589880:DDI589891 DNE589880:DNE589891 DXA589880:DXA589891 EGW589880:EGW589891 EQS589880:EQS589891 FAO589880:FAO589891 FKK589880:FKK589891 FUG589880:FUG589891 GEC589880:GEC589891 GNY589880:GNY589891 GXU589880:GXU589891 HHQ589880:HHQ589891 HRM589880:HRM589891 IBI589880:IBI589891 ILE589880:ILE589891 IVA589880:IVA589891 JEW589880:JEW589891 JOS589880:JOS589891 JYO589880:JYO589891 KIK589880:KIK589891 KSG589880:KSG589891 LCC589880:LCC589891 LLY589880:LLY589891 LVU589880:LVU589891 MFQ589880:MFQ589891 MPM589880:MPM589891 MZI589880:MZI589891 NJE589880:NJE589891 NTA589880:NTA589891 OCW589880:OCW589891 OMS589880:OMS589891 OWO589880:OWO589891 PGK589880:PGK589891 PQG589880:PQG589891 QAC589880:QAC589891 QJY589880:QJY589891 QTU589880:QTU589891 RDQ589880:RDQ589891 RNM589880:RNM589891 RXI589880:RXI589891 SHE589880:SHE589891 SRA589880:SRA589891 TAW589880:TAW589891 TKS589880:TKS589891 TUO589880:TUO589891 UEK589880:UEK589891 UOG589880:UOG589891 UYC589880:UYC589891 VHY589880:VHY589891 VRU589880:VRU589891 WBQ589880:WBQ589891 WLM589880:WLM589891 WVI589880:WVI589891 A655416:A655427 IW655416:IW655427 SS655416:SS655427 ACO655416:ACO655427 AMK655416:AMK655427 AWG655416:AWG655427 BGC655416:BGC655427 BPY655416:BPY655427 BZU655416:BZU655427 CJQ655416:CJQ655427 CTM655416:CTM655427 DDI655416:DDI655427 DNE655416:DNE655427 DXA655416:DXA655427 EGW655416:EGW655427 EQS655416:EQS655427 FAO655416:FAO655427 FKK655416:FKK655427 FUG655416:FUG655427 GEC655416:GEC655427 GNY655416:GNY655427 GXU655416:GXU655427 HHQ655416:HHQ655427 HRM655416:HRM655427 IBI655416:IBI655427 ILE655416:ILE655427 IVA655416:IVA655427 JEW655416:JEW655427 JOS655416:JOS655427 JYO655416:JYO655427 KIK655416:KIK655427 KSG655416:KSG655427 LCC655416:LCC655427 LLY655416:LLY655427 LVU655416:LVU655427 MFQ655416:MFQ655427 MPM655416:MPM655427 MZI655416:MZI655427 NJE655416:NJE655427 NTA655416:NTA655427 OCW655416:OCW655427 OMS655416:OMS655427 OWO655416:OWO655427 PGK655416:PGK655427 PQG655416:PQG655427 QAC655416:QAC655427 QJY655416:QJY655427 QTU655416:QTU655427 RDQ655416:RDQ655427 RNM655416:RNM655427 RXI655416:RXI655427 SHE655416:SHE655427 SRA655416:SRA655427 TAW655416:TAW655427 TKS655416:TKS655427 TUO655416:TUO655427 UEK655416:UEK655427 UOG655416:UOG655427 UYC655416:UYC655427 VHY655416:VHY655427 VRU655416:VRU655427 WBQ655416:WBQ655427 WLM655416:WLM655427 WVI655416:WVI655427 A720952:A720963 IW720952:IW720963 SS720952:SS720963 ACO720952:ACO720963 AMK720952:AMK720963 AWG720952:AWG720963 BGC720952:BGC720963 BPY720952:BPY720963 BZU720952:BZU720963 CJQ720952:CJQ720963 CTM720952:CTM720963 DDI720952:DDI720963 DNE720952:DNE720963 DXA720952:DXA720963 EGW720952:EGW720963 EQS720952:EQS720963 FAO720952:FAO720963 FKK720952:FKK720963 FUG720952:FUG720963 GEC720952:GEC720963 GNY720952:GNY720963 GXU720952:GXU720963 HHQ720952:HHQ720963 HRM720952:HRM720963 IBI720952:IBI720963 ILE720952:ILE720963 IVA720952:IVA720963 JEW720952:JEW720963 JOS720952:JOS720963 JYO720952:JYO720963 KIK720952:KIK720963 KSG720952:KSG720963 LCC720952:LCC720963 LLY720952:LLY720963 LVU720952:LVU720963 MFQ720952:MFQ720963 MPM720952:MPM720963 MZI720952:MZI720963 NJE720952:NJE720963 NTA720952:NTA720963 OCW720952:OCW720963 OMS720952:OMS720963 OWO720952:OWO720963 PGK720952:PGK720963 PQG720952:PQG720963 QAC720952:QAC720963 QJY720952:QJY720963 QTU720952:QTU720963 RDQ720952:RDQ720963 RNM720952:RNM720963 RXI720952:RXI720963 SHE720952:SHE720963 SRA720952:SRA720963 TAW720952:TAW720963 TKS720952:TKS720963 TUO720952:TUO720963 UEK720952:UEK720963 UOG720952:UOG720963 UYC720952:UYC720963 VHY720952:VHY720963 VRU720952:VRU720963 WBQ720952:WBQ720963 WLM720952:WLM720963 WVI720952:WVI720963 A786488:A786499 IW786488:IW786499 SS786488:SS786499 ACO786488:ACO786499 AMK786488:AMK786499 AWG786488:AWG786499 BGC786488:BGC786499 BPY786488:BPY786499 BZU786488:BZU786499 CJQ786488:CJQ786499 CTM786488:CTM786499 DDI786488:DDI786499 DNE786488:DNE786499 DXA786488:DXA786499 EGW786488:EGW786499 EQS786488:EQS786499 FAO786488:FAO786499 FKK786488:FKK786499 FUG786488:FUG786499 GEC786488:GEC786499 GNY786488:GNY786499 GXU786488:GXU786499 HHQ786488:HHQ786499 HRM786488:HRM786499 IBI786488:IBI786499 ILE786488:ILE786499 IVA786488:IVA786499 JEW786488:JEW786499 JOS786488:JOS786499 JYO786488:JYO786499 KIK786488:KIK786499 KSG786488:KSG786499 LCC786488:LCC786499 LLY786488:LLY786499 LVU786488:LVU786499 MFQ786488:MFQ786499 MPM786488:MPM786499 MZI786488:MZI786499 NJE786488:NJE786499 NTA786488:NTA786499 OCW786488:OCW786499 OMS786488:OMS786499 OWO786488:OWO786499 PGK786488:PGK786499 PQG786488:PQG786499 QAC786488:QAC786499 QJY786488:QJY786499 QTU786488:QTU786499 RDQ786488:RDQ786499 RNM786488:RNM786499 RXI786488:RXI786499 SHE786488:SHE786499 SRA786488:SRA786499 TAW786488:TAW786499 TKS786488:TKS786499 TUO786488:TUO786499 UEK786488:UEK786499 UOG786488:UOG786499 UYC786488:UYC786499 VHY786488:VHY786499 VRU786488:VRU786499 WBQ786488:WBQ786499 WLM786488:WLM786499 WVI786488:WVI786499 A852024:A852035 IW852024:IW852035 SS852024:SS852035 ACO852024:ACO852035 AMK852024:AMK852035 AWG852024:AWG852035 BGC852024:BGC852035 BPY852024:BPY852035 BZU852024:BZU852035 CJQ852024:CJQ852035 CTM852024:CTM852035 DDI852024:DDI852035 DNE852024:DNE852035 DXA852024:DXA852035 EGW852024:EGW852035 EQS852024:EQS852035 FAO852024:FAO852035 FKK852024:FKK852035 FUG852024:FUG852035 GEC852024:GEC852035 GNY852024:GNY852035 GXU852024:GXU852035 HHQ852024:HHQ852035 HRM852024:HRM852035 IBI852024:IBI852035 ILE852024:ILE852035 IVA852024:IVA852035 JEW852024:JEW852035 JOS852024:JOS852035 JYO852024:JYO852035 KIK852024:KIK852035 KSG852024:KSG852035 LCC852024:LCC852035 LLY852024:LLY852035 LVU852024:LVU852035 MFQ852024:MFQ852035 MPM852024:MPM852035 MZI852024:MZI852035 NJE852024:NJE852035 NTA852024:NTA852035 OCW852024:OCW852035 OMS852024:OMS852035 OWO852024:OWO852035 PGK852024:PGK852035 PQG852024:PQG852035 QAC852024:QAC852035 QJY852024:QJY852035 QTU852024:QTU852035 RDQ852024:RDQ852035 RNM852024:RNM852035 RXI852024:RXI852035 SHE852024:SHE852035 SRA852024:SRA852035 TAW852024:TAW852035 TKS852024:TKS852035 TUO852024:TUO852035 UEK852024:UEK852035 UOG852024:UOG852035 UYC852024:UYC852035 VHY852024:VHY852035 VRU852024:VRU852035 WBQ852024:WBQ852035 WLM852024:WLM852035 WVI852024:WVI852035 A917560:A917571 IW917560:IW917571 SS917560:SS917571 ACO917560:ACO917571 AMK917560:AMK917571 AWG917560:AWG917571 BGC917560:BGC917571 BPY917560:BPY917571 BZU917560:BZU917571 CJQ917560:CJQ917571 CTM917560:CTM917571 DDI917560:DDI917571 DNE917560:DNE917571 DXA917560:DXA917571 EGW917560:EGW917571 EQS917560:EQS917571 FAO917560:FAO917571 FKK917560:FKK917571 FUG917560:FUG917571 GEC917560:GEC917571 GNY917560:GNY917571 GXU917560:GXU917571 HHQ917560:HHQ917571 HRM917560:HRM917571 IBI917560:IBI917571 ILE917560:ILE917571 IVA917560:IVA917571 JEW917560:JEW917571 JOS917560:JOS917571 JYO917560:JYO917571 KIK917560:KIK917571 KSG917560:KSG917571 LCC917560:LCC917571 LLY917560:LLY917571 LVU917560:LVU917571 MFQ917560:MFQ917571 MPM917560:MPM917571 MZI917560:MZI917571 NJE917560:NJE917571 NTA917560:NTA917571 OCW917560:OCW917571 OMS917560:OMS917571 OWO917560:OWO917571 PGK917560:PGK917571 PQG917560:PQG917571 QAC917560:QAC917571 QJY917560:QJY917571 QTU917560:QTU917571 RDQ917560:RDQ917571 RNM917560:RNM917571 RXI917560:RXI917571 SHE917560:SHE917571 SRA917560:SRA917571 TAW917560:TAW917571 TKS917560:TKS917571 TUO917560:TUO917571 UEK917560:UEK917571 UOG917560:UOG917571 UYC917560:UYC917571 VHY917560:VHY917571 VRU917560:VRU917571 WBQ917560:WBQ917571 WLM917560:WLM917571 WVI917560:WVI917571 A983096:A983107 IW983096:IW983107 SS983096:SS983107 ACO983096:ACO983107 AMK983096:AMK983107 AWG983096:AWG983107 BGC983096:BGC983107 BPY983096:BPY983107 BZU983096:BZU983107 CJQ983096:CJQ983107 CTM983096:CTM983107 DDI983096:DDI983107 DNE983096:DNE983107 DXA983096:DXA983107 EGW983096:EGW983107 EQS983096:EQS983107 FAO983096:FAO983107 FKK983096:FKK983107 FUG983096:FUG983107 GEC983096:GEC983107 GNY983096:GNY983107 GXU983096:GXU983107 HHQ983096:HHQ983107 HRM983096:HRM983107 IBI983096:IBI983107 ILE983096:ILE983107 IVA983096:IVA983107 JEW983096:JEW983107 JOS983096:JOS983107 JYO983096:JYO983107 KIK983096:KIK983107 KSG983096:KSG983107 LCC983096:LCC983107 LLY983096:LLY983107 LVU983096:LVU983107 MFQ983096:MFQ983107 MPM983096:MPM983107 MZI983096:MZI983107 NJE983096:NJE983107 NTA983096:NTA983107 OCW983096:OCW983107 OMS983096:OMS983107 OWO983096:OWO983107 PGK983096:PGK983107 PQG983096:PQG983107 QAC983096:QAC983107 QJY983096:QJY983107 QTU983096:QTU983107 RDQ983096:RDQ983107 RNM983096:RNM983107 RXI983096:RXI983107 SHE983096:SHE983107 SRA983096:SRA983107 TAW983096:TAW983107 TKS983096:TKS983107 TUO983096:TUO983107 UEK983096:UEK983107 UOG983096:UOG983107 UYC983096:UYC983107 VHY983096:VHY983107 VRU983096:VRU983107 WBQ983096:WBQ983107 WLM983096:WLM983107 WVI983096:WVI983107 A24:A33 IW24:IW33 SS24:SS33 ACO24:ACO33 AMK24:AMK33 AWG24:AWG33 BGC24:BGC33 BPY24:BPY33 BZU24:BZU33 CJQ24:CJQ33 CTM24:CTM33 DDI24:DDI33 DNE24:DNE33 DXA24:DXA33 EGW24:EGW33 EQS24:EQS33 FAO24:FAO33 FKK24:FKK33 FUG24:FUG33 GEC24:GEC33 GNY24:GNY33 GXU24:GXU33 HHQ24:HHQ33 HRM24:HRM33 IBI24:IBI33 ILE24:ILE33 IVA24:IVA33 JEW24:JEW33 JOS24:JOS33 JYO24:JYO33 KIK24:KIK33 KSG24:KSG33 LCC24:LCC33 LLY24:LLY33 LVU24:LVU33 MFQ24:MFQ33 MPM24:MPM33 MZI24:MZI33 NJE24:NJE33 NTA24:NTA33 OCW24:OCW33 OMS24:OMS33 OWO24:OWO33 PGK24:PGK33 PQG24:PQG33 QAC24:QAC33 QJY24:QJY33 QTU24:QTU33 RDQ24:RDQ33 RNM24:RNM33 RXI24:RXI33 SHE24:SHE33 SRA24:SRA33 TAW24:TAW33 TKS24:TKS33 TUO24:TUO33 UEK24:UEK33 UOG24:UOG33 UYC24:UYC33 VHY24:VHY33 VRU24:VRU33 WBQ24:WBQ33 WLM24:WLM33 WVI24:WVI33 A65560:A65569 IW65560:IW65569 SS65560:SS65569 ACO65560:ACO65569 AMK65560:AMK65569 AWG65560:AWG65569 BGC65560:BGC65569 BPY65560:BPY65569 BZU65560:BZU65569 CJQ65560:CJQ65569 CTM65560:CTM65569 DDI65560:DDI65569 DNE65560:DNE65569 DXA65560:DXA65569 EGW65560:EGW65569 EQS65560:EQS65569 FAO65560:FAO65569 FKK65560:FKK65569 FUG65560:FUG65569 GEC65560:GEC65569 GNY65560:GNY65569 GXU65560:GXU65569 HHQ65560:HHQ65569 HRM65560:HRM65569 IBI65560:IBI65569 ILE65560:ILE65569 IVA65560:IVA65569 JEW65560:JEW65569 JOS65560:JOS65569 JYO65560:JYO65569 KIK65560:KIK65569 KSG65560:KSG65569 LCC65560:LCC65569 LLY65560:LLY65569 LVU65560:LVU65569 MFQ65560:MFQ65569 MPM65560:MPM65569 MZI65560:MZI65569 NJE65560:NJE65569 NTA65560:NTA65569 OCW65560:OCW65569 OMS65560:OMS65569 OWO65560:OWO65569 PGK65560:PGK65569 PQG65560:PQG65569 QAC65560:QAC65569 QJY65560:QJY65569 QTU65560:QTU65569 RDQ65560:RDQ65569 RNM65560:RNM65569 RXI65560:RXI65569 SHE65560:SHE65569 SRA65560:SRA65569 TAW65560:TAW65569 TKS65560:TKS65569 TUO65560:TUO65569 UEK65560:UEK65569 UOG65560:UOG65569 UYC65560:UYC65569 VHY65560:VHY65569 VRU65560:VRU65569 WBQ65560:WBQ65569 WLM65560:WLM65569 WVI65560:WVI65569 A131096:A131105 IW131096:IW131105 SS131096:SS131105 ACO131096:ACO131105 AMK131096:AMK131105 AWG131096:AWG131105 BGC131096:BGC131105 BPY131096:BPY131105 BZU131096:BZU131105 CJQ131096:CJQ131105 CTM131096:CTM131105 DDI131096:DDI131105 DNE131096:DNE131105 DXA131096:DXA131105 EGW131096:EGW131105 EQS131096:EQS131105 FAO131096:FAO131105 FKK131096:FKK131105 FUG131096:FUG131105 GEC131096:GEC131105 GNY131096:GNY131105 GXU131096:GXU131105 HHQ131096:HHQ131105 HRM131096:HRM131105 IBI131096:IBI131105 ILE131096:ILE131105 IVA131096:IVA131105 JEW131096:JEW131105 JOS131096:JOS131105 JYO131096:JYO131105 KIK131096:KIK131105 KSG131096:KSG131105 LCC131096:LCC131105 LLY131096:LLY131105 LVU131096:LVU131105 MFQ131096:MFQ131105 MPM131096:MPM131105 MZI131096:MZI131105 NJE131096:NJE131105 NTA131096:NTA131105 OCW131096:OCW131105 OMS131096:OMS131105 OWO131096:OWO131105 PGK131096:PGK131105 PQG131096:PQG131105 QAC131096:QAC131105 QJY131096:QJY131105 QTU131096:QTU131105 RDQ131096:RDQ131105 RNM131096:RNM131105 RXI131096:RXI131105 SHE131096:SHE131105 SRA131096:SRA131105 TAW131096:TAW131105 TKS131096:TKS131105 TUO131096:TUO131105 UEK131096:UEK131105 UOG131096:UOG131105 UYC131096:UYC131105 VHY131096:VHY131105 VRU131096:VRU131105 WBQ131096:WBQ131105 WLM131096:WLM131105 WVI131096:WVI131105 A196632:A196641 IW196632:IW196641 SS196632:SS196641 ACO196632:ACO196641 AMK196632:AMK196641 AWG196632:AWG196641 BGC196632:BGC196641 BPY196632:BPY196641 BZU196632:BZU196641 CJQ196632:CJQ196641 CTM196632:CTM196641 DDI196632:DDI196641 DNE196632:DNE196641 DXA196632:DXA196641 EGW196632:EGW196641 EQS196632:EQS196641 FAO196632:FAO196641 FKK196632:FKK196641 FUG196632:FUG196641 GEC196632:GEC196641 GNY196632:GNY196641 GXU196632:GXU196641 HHQ196632:HHQ196641 HRM196632:HRM196641 IBI196632:IBI196641 ILE196632:ILE196641 IVA196632:IVA196641 JEW196632:JEW196641 JOS196632:JOS196641 JYO196632:JYO196641 KIK196632:KIK196641 KSG196632:KSG196641 LCC196632:LCC196641 LLY196632:LLY196641 LVU196632:LVU196641 MFQ196632:MFQ196641 MPM196632:MPM196641 MZI196632:MZI196641 NJE196632:NJE196641 NTA196632:NTA196641 OCW196632:OCW196641 OMS196632:OMS196641 OWO196632:OWO196641 PGK196632:PGK196641 PQG196632:PQG196641 QAC196632:QAC196641 QJY196632:QJY196641 QTU196632:QTU196641 RDQ196632:RDQ196641 RNM196632:RNM196641 RXI196632:RXI196641 SHE196632:SHE196641 SRA196632:SRA196641 TAW196632:TAW196641 TKS196632:TKS196641 TUO196632:TUO196641 UEK196632:UEK196641 UOG196632:UOG196641 UYC196632:UYC196641 VHY196632:VHY196641 VRU196632:VRU196641 WBQ196632:WBQ196641 WLM196632:WLM196641 WVI196632:WVI196641 A262168:A262177 IW262168:IW262177 SS262168:SS262177 ACO262168:ACO262177 AMK262168:AMK262177 AWG262168:AWG262177 BGC262168:BGC262177 BPY262168:BPY262177 BZU262168:BZU262177 CJQ262168:CJQ262177 CTM262168:CTM262177 DDI262168:DDI262177 DNE262168:DNE262177 DXA262168:DXA262177 EGW262168:EGW262177 EQS262168:EQS262177 FAO262168:FAO262177 FKK262168:FKK262177 FUG262168:FUG262177 GEC262168:GEC262177 GNY262168:GNY262177 GXU262168:GXU262177 HHQ262168:HHQ262177 HRM262168:HRM262177 IBI262168:IBI262177 ILE262168:ILE262177 IVA262168:IVA262177 JEW262168:JEW262177 JOS262168:JOS262177 JYO262168:JYO262177 KIK262168:KIK262177 KSG262168:KSG262177 LCC262168:LCC262177 LLY262168:LLY262177 LVU262168:LVU262177 MFQ262168:MFQ262177 MPM262168:MPM262177 MZI262168:MZI262177 NJE262168:NJE262177 NTA262168:NTA262177 OCW262168:OCW262177 OMS262168:OMS262177 OWO262168:OWO262177 PGK262168:PGK262177 PQG262168:PQG262177 QAC262168:QAC262177 QJY262168:QJY262177 QTU262168:QTU262177 RDQ262168:RDQ262177 RNM262168:RNM262177 RXI262168:RXI262177 SHE262168:SHE262177 SRA262168:SRA262177 TAW262168:TAW262177 TKS262168:TKS262177 TUO262168:TUO262177 UEK262168:UEK262177 UOG262168:UOG262177 UYC262168:UYC262177 VHY262168:VHY262177 VRU262168:VRU262177 WBQ262168:WBQ262177 WLM262168:WLM262177 WVI262168:WVI262177 A327704:A327713 IW327704:IW327713 SS327704:SS327713 ACO327704:ACO327713 AMK327704:AMK327713 AWG327704:AWG327713 BGC327704:BGC327713 BPY327704:BPY327713 BZU327704:BZU327713 CJQ327704:CJQ327713 CTM327704:CTM327713 DDI327704:DDI327713 DNE327704:DNE327713 DXA327704:DXA327713 EGW327704:EGW327713 EQS327704:EQS327713 FAO327704:FAO327713 FKK327704:FKK327713 FUG327704:FUG327713 GEC327704:GEC327713 GNY327704:GNY327713 GXU327704:GXU327713 HHQ327704:HHQ327713 HRM327704:HRM327713 IBI327704:IBI327713 ILE327704:ILE327713 IVA327704:IVA327713 JEW327704:JEW327713 JOS327704:JOS327713 JYO327704:JYO327713 KIK327704:KIK327713 KSG327704:KSG327713 LCC327704:LCC327713 LLY327704:LLY327713 LVU327704:LVU327713 MFQ327704:MFQ327713 MPM327704:MPM327713 MZI327704:MZI327713 NJE327704:NJE327713 NTA327704:NTA327713 OCW327704:OCW327713 OMS327704:OMS327713 OWO327704:OWO327713 PGK327704:PGK327713 PQG327704:PQG327713 QAC327704:QAC327713 QJY327704:QJY327713 QTU327704:QTU327713 RDQ327704:RDQ327713 RNM327704:RNM327713 RXI327704:RXI327713 SHE327704:SHE327713 SRA327704:SRA327713 TAW327704:TAW327713 TKS327704:TKS327713 TUO327704:TUO327713 UEK327704:UEK327713 UOG327704:UOG327713 UYC327704:UYC327713 VHY327704:VHY327713 VRU327704:VRU327713 WBQ327704:WBQ327713 WLM327704:WLM327713 WVI327704:WVI327713 A393240:A393249 IW393240:IW393249 SS393240:SS393249 ACO393240:ACO393249 AMK393240:AMK393249 AWG393240:AWG393249 BGC393240:BGC393249 BPY393240:BPY393249 BZU393240:BZU393249 CJQ393240:CJQ393249 CTM393240:CTM393249 DDI393240:DDI393249 DNE393240:DNE393249 DXA393240:DXA393249 EGW393240:EGW393249 EQS393240:EQS393249 FAO393240:FAO393249 FKK393240:FKK393249 FUG393240:FUG393249 GEC393240:GEC393249 GNY393240:GNY393249 GXU393240:GXU393249 HHQ393240:HHQ393249 HRM393240:HRM393249 IBI393240:IBI393249 ILE393240:ILE393249 IVA393240:IVA393249 JEW393240:JEW393249 JOS393240:JOS393249 JYO393240:JYO393249 KIK393240:KIK393249 KSG393240:KSG393249 LCC393240:LCC393249 LLY393240:LLY393249 LVU393240:LVU393249 MFQ393240:MFQ393249 MPM393240:MPM393249 MZI393240:MZI393249 NJE393240:NJE393249 NTA393240:NTA393249 OCW393240:OCW393249 OMS393240:OMS393249 OWO393240:OWO393249 PGK393240:PGK393249 PQG393240:PQG393249 QAC393240:QAC393249 QJY393240:QJY393249 QTU393240:QTU393249 RDQ393240:RDQ393249 RNM393240:RNM393249 RXI393240:RXI393249 SHE393240:SHE393249 SRA393240:SRA393249 TAW393240:TAW393249 TKS393240:TKS393249 TUO393240:TUO393249 UEK393240:UEK393249 UOG393240:UOG393249 UYC393240:UYC393249 VHY393240:VHY393249 VRU393240:VRU393249 WBQ393240:WBQ393249 WLM393240:WLM393249 WVI393240:WVI393249 A458776:A458785 IW458776:IW458785 SS458776:SS458785 ACO458776:ACO458785 AMK458776:AMK458785 AWG458776:AWG458785 BGC458776:BGC458785 BPY458776:BPY458785 BZU458776:BZU458785 CJQ458776:CJQ458785 CTM458776:CTM458785 DDI458776:DDI458785 DNE458776:DNE458785 DXA458776:DXA458785 EGW458776:EGW458785 EQS458776:EQS458785 FAO458776:FAO458785 FKK458776:FKK458785 FUG458776:FUG458785 GEC458776:GEC458785 GNY458776:GNY458785 GXU458776:GXU458785 HHQ458776:HHQ458785 HRM458776:HRM458785 IBI458776:IBI458785 ILE458776:ILE458785 IVA458776:IVA458785 JEW458776:JEW458785 JOS458776:JOS458785 JYO458776:JYO458785 KIK458776:KIK458785 KSG458776:KSG458785 LCC458776:LCC458785 LLY458776:LLY458785 LVU458776:LVU458785 MFQ458776:MFQ458785 MPM458776:MPM458785 MZI458776:MZI458785 NJE458776:NJE458785 NTA458776:NTA458785 OCW458776:OCW458785 OMS458776:OMS458785 OWO458776:OWO458785 PGK458776:PGK458785 PQG458776:PQG458785 QAC458776:QAC458785 QJY458776:QJY458785 QTU458776:QTU458785 RDQ458776:RDQ458785 RNM458776:RNM458785 RXI458776:RXI458785 SHE458776:SHE458785 SRA458776:SRA458785 TAW458776:TAW458785 TKS458776:TKS458785 TUO458776:TUO458785 UEK458776:UEK458785 UOG458776:UOG458785 UYC458776:UYC458785 VHY458776:VHY458785 VRU458776:VRU458785 WBQ458776:WBQ458785 WLM458776:WLM458785 WVI458776:WVI458785 A524312:A524321 IW524312:IW524321 SS524312:SS524321 ACO524312:ACO524321 AMK524312:AMK524321 AWG524312:AWG524321 BGC524312:BGC524321 BPY524312:BPY524321 BZU524312:BZU524321 CJQ524312:CJQ524321 CTM524312:CTM524321 DDI524312:DDI524321 DNE524312:DNE524321 DXA524312:DXA524321 EGW524312:EGW524321 EQS524312:EQS524321 FAO524312:FAO524321 FKK524312:FKK524321 FUG524312:FUG524321 GEC524312:GEC524321 GNY524312:GNY524321 GXU524312:GXU524321 HHQ524312:HHQ524321 HRM524312:HRM524321 IBI524312:IBI524321 ILE524312:ILE524321 IVA524312:IVA524321 JEW524312:JEW524321 JOS524312:JOS524321 JYO524312:JYO524321 KIK524312:KIK524321 KSG524312:KSG524321 LCC524312:LCC524321 LLY524312:LLY524321 LVU524312:LVU524321 MFQ524312:MFQ524321 MPM524312:MPM524321 MZI524312:MZI524321 NJE524312:NJE524321 NTA524312:NTA524321 OCW524312:OCW524321 OMS524312:OMS524321 OWO524312:OWO524321 PGK524312:PGK524321 PQG524312:PQG524321 QAC524312:QAC524321 QJY524312:QJY524321 QTU524312:QTU524321 RDQ524312:RDQ524321 RNM524312:RNM524321 RXI524312:RXI524321 SHE524312:SHE524321 SRA524312:SRA524321 TAW524312:TAW524321 TKS524312:TKS524321 TUO524312:TUO524321 UEK524312:UEK524321 UOG524312:UOG524321 UYC524312:UYC524321 VHY524312:VHY524321 VRU524312:VRU524321 WBQ524312:WBQ524321 WLM524312:WLM524321 WVI524312:WVI524321 A589848:A589857 IW589848:IW589857 SS589848:SS589857 ACO589848:ACO589857 AMK589848:AMK589857 AWG589848:AWG589857 BGC589848:BGC589857 BPY589848:BPY589857 BZU589848:BZU589857 CJQ589848:CJQ589857 CTM589848:CTM589857 DDI589848:DDI589857 DNE589848:DNE589857 DXA589848:DXA589857 EGW589848:EGW589857 EQS589848:EQS589857 FAO589848:FAO589857 FKK589848:FKK589857 FUG589848:FUG589857 GEC589848:GEC589857 GNY589848:GNY589857 GXU589848:GXU589857 HHQ589848:HHQ589857 HRM589848:HRM589857 IBI589848:IBI589857 ILE589848:ILE589857 IVA589848:IVA589857 JEW589848:JEW589857 JOS589848:JOS589857 JYO589848:JYO589857 KIK589848:KIK589857 KSG589848:KSG589857 LCC589848:LCC589857 LLY589848:LLY589857 LVU589848:LVU589857 MFQ589848:MFQ589857 MPM589848:MPM589857 MZI589848:MZI589857 NJE589848:NJE589857 NTA589848:NTA589857 OCW589848:OCW589857 OMS589848:OMS589857 OWO589848:OWO589857 PGK589848:PGK589857 PQG589848:PQG589857 QAC589848:QAC589857 QJY589848:QJY589857 QTU589848:QTU589857 RDQ589848:RDQ589857 RNM589848:RNM589857 RXI589848:RXI589857 SHE589848:SHE589857 SRA589848:SRA589857 TAW589848:TAW589857 TKS589848:TKS589857 TUO589848:TUO589857 UEK589848:UEK589857 UOG589848:UOG589857 UYC589848:UYC589857 VHY589848:VHY589857 VRU589848:VRU589857 WBQ589848:WBQ589857 WLM589848:WLM589857 WVI589848:WVI589857 A655384:A655393 IW655384:IW655393 SS655384:SS655393 ACO655384:ACO655393 AMK655384:AMK655393 AWG655384:AWG655393 BGC655384:BGC655393 BPY655384:BPY655393 BZU655384:BZU655393 CJQ655384:CJQ655393 CTM655384:CTM655393 DDI655384:DDI655393 DNE655384:DNE655393 DXA655384:DXA655393 EGW655384:EGW655393 EQS655384:EQS655393 FAO655384:FAO655393 FKK655384:FKK655393 FUG655384:FUG655393 GEC655384:GEC655393 GNY655384:GNY655393 GXU655384:GXU655393 HHQ655384:HHQ655393 HRM655384:HRM655393 IBI655384:IBI655393 ILE655384:ILE655393 IVA655384:IVA655393 JEW655384:JEW655393 JOS655384:JOS655393 JYO655384:JYO655393 KIK655384:KIK655393 KSG655384:KSG655393 LCC655384:LCC655393 LLY655384:LLY655393 LVU655384:LVU655393 MFQ655384:MFQ655393 MPM655384:MPM655393 MZI655384:MZI655393 NJE655384:NJE655393 NTA655384:NTA655393 OCW655384:OCW655393 OMS655384:OMS655393 OWO655384:OWO655393 PGK655384:PGK655393 PQG655384:PQG655393 QAC655384:QAC655393 QJY655384:QJY655393 QTU655384:QTU655393 RDQ655384:RDQ655393 RNM655384:RNM655393 RXI655384:RXI655393 SHE655384:SHE655393 SRA655384:SRA655393 TAW655384:TAW655393 TKS655384:TKS655393 TUO655384:TUO655393 UEK655384:UEK655393 UOG655384:UOG655393 UYC655384:UYC655393 VHY655384:VHY655393 VRU655384:VRU655393 WBQ655384:WBQ655393 WLM655384:WLM655393 WVI655384:WVI655393 A720920:A720929 IW720920:IW720929 SS720920:SS720929 ACO720920:ACO720929 AMK720920:AMK720929 AWG720920:AWG720929 BGC720920:BGC720929 BPY720920:BPY720929 BZU720920:BZU720929 CJQ720920:CJQ720929 CTM720920:CTM720929 DDI720920:DDI720929 DNE720920:DNE720929 DXA720920:DXA720929 EGW720920:EGW720929 EQS720920:EQS720929 FAO720920:FAO720929 FKK720920:FKK720929 FUG720920:FUG720929 GEC720920:GEC720929 GNY720920:GNY720929 GXU720920:GXU720929 HHQ720920:HHQ720929 HRM720920:HRM720929 IBI720920:IBI720929 ILE720920:ILE720929 IVA720920:IVA720929 JEW720920:JEW720929 JOS720920:JOS720929 JYO720920:JYO720929 KIK720920:KIK720929 KSG720920:KSG720929 LCC720920:LCC720929 LLY720920:LLY720929 LVU720920:LVU720929 MFQ720920:MFQ720929 MPM720920:MPM720929 MZI720920:MZI720929 NJE720920:NJE720929 NTA720920:NTA720929 OCW720920:OCW720929 OMS720920:OMS720929 OWO720920:OWO720929 PGK720920:PGK720929 PQG720920:PQG720929 QAC720920:QAC720929 QJY720920:QJY720929 QTU720920:QTU720929 RDQ720920:RDQ720929 RNM720920:RNM720929 RXI720920:RXI720929 SHE720920:SHE720929 SRA720920:SRA720929 TAW720920:TAW720929 TKS720920:TKS720929 TUO720920:TUO720929 UEK720920:UEK720929 UOG720920:UOG720929 UYC720920:UYC720929 VHY720920:VHY720929 VRU720920:VRU720929 WBQ720920:WBQ720929 WLM720920:WLM720929 WVI720920:WVI720929 A786456:A786465 IW786456:IW786465 SS786456:SS786465 ACO786456:ACO786465 AMK786456:AMK786465 AWG786456:AWG786465 BGC786456:BGC786465 BPY786456:BPY786465 BZU786456:BZU786465 CJQ786456:CJQ786465 CTM786456:CTM786465 DDI786456:DDI786465 DNE786456:DNE786465 DXA786456:DXA786465 EGW786456:EGW786465 EQS786456:EQS786465 FAO786456:FAO786465 FKK786456:FKK786465 FUG786456:FUG786465 GEC786456:GEC786465 GNY786456:GNY786465 GXU786456:GXU786465 HHQ786456:HHQ786465 HRM786456:HRM786465 IBI786456:IBI786465 ILE786456:ILE786465 IVA786456:IVA786465 JEW786456:JEW786465 JOS786456:JOS786465 JYO786456:JYO786465 KIK786456:KIK786465 KSG786456:KSG786465 LCC786456:LCC786465 LLY786456:LLY786465 LVU786456:LVU786465 MFQ786456:MFQ786465 MPM786456:MPM786465 MZI786456:MZI786465 NJE786456:NJE786465 NTA786456:NTA786465 OCW786456:OCW786465 OMS786456:OMS786465 OWO786456:OWO786465 PGK786456:PGK786465 PQG786456:PQG786465 QAC786456:QAC786465 QJY786456:QJY786465 QTU786456:QTU786465 RDQ786456:RDQ786465 RNM786456:RNM786465 RXI786456:RXI786465 SHE786456:SHE786465 SRA786456:SRA786465 TAW786456:TAW786465 TKS786456:TKS786465 TUO786456:TUO786465 UEK786456:UEK786465 UOG786456:UOG786465 UYC786456:UYC786465 VHY786456:VHY786465 VRU786456:VRU786465 WBQ786456:WBQ786465 WLM786456:WLM786465 WVI786456:WVI786465 A851992:A852001 IW851992:IW852001 SS851992:SS852001 ACO851992:ACO852001 AMK851992:AMK852001 AWG851992:AWG852001 BGC851992:BGC852001 BPY851992:BPY852001 BZU851992:BZU852001 CJQ851992:CJQ852001 CTM851992:CTM852001 DDI851992:DDI852001 DNE851992:DNE852001 DXA851992:DXA852001 EGW851992:EGW852001 EQS851992:EQS852001 FAO851992:FAO852001 FKK851992:FKK852001 FUG851992:FUG852001 GEC851992:GEC852001 GNY851992:GNY852001 GXU851992:GXU852001 HHQ851992:HHQ852001 HRM851992:HRM852001 IBI851992:IBI852001 ILE851992:ILE852001 IVA851992:IVA852001 JEW851992:JEW852001 JOS851992:JOS852001 JYO851992:JYO852001 KIK851992:KIK852001 KSG851992:KSG852001 LCC851992:LCC852001 LLY851992:LLY852001 LVU851992:LVU852001 MFQ851992:MFQ852001 MPM851992:MPM852001 MZI851992:MZI852001 NJE851992:NJE852001 NTA851992:NTA852001 OCW851992:OCW852001 OMS851992:OMS852001 OWO851992:OWO852001 PGK851992:PGK852001 PQG851992:PQG852001 QAC851992:QAC852001 QJY851992:QJY852001 QTU851992:QTU852001 RDQ851992:RDQ852001 RNM851992:RNM852001 RXI851992:RXI852001 SHE851992:SHE852001 SRA851992:SRA852001 TAW851992:TAW852001 TKS851992:TKS852001 TUO851992:TUO852001 UEK851992:UEK852001 UOG851992:UOG852001 UYC851992:UYC852001 VHY851992:VHY852001 VRU851992:VRU852001 WBQ851992:WBQ852001 WLM851992:WLM852001 WVI851992:WVI852001 A917528:A917537 IW917528:IW917537 SS917528:SS917537 ACO917528:ACO917537 AMK917528:AMK917537 AWG917528:AWG917537 BGC917528:BGC917537 BPY917528:BPY917537 BZU917528:BZU917537 CJQ917528:CJQ917537 CTM917528:CTM917537 DDI917528:DDI917537 DNE917528:DNE917537 DXA917528:DXA917537 EGW917528:EGW917537 EQS917528:EQS917537 FAO917528:FAO917537 FKK917528:FKK917537 FUG917528:FUG917537 GEC917528:GEC917537 GNY917528:GNY917537 GXU917528:GXU917537 HHQ917528:HHQ917537 HRM917528:HRM917537 IBI917528:IBI917537 ILE917528:ILE917537 IVA917528:IVA917537 JEW917528:JEW917537 JOS917528:JOS917537 JYO917528:JYO917537 KIK917528:KIK917537 KSG917528:KSG917537 LCC917528:LCC917537 LLY917528:LLY917537 LVU917528:LVU917537 MFQ917528:MFQ917537 MPM917528:MPM917537 MZI917528:MZI917537 NJE917528:NJE917537 NTA917528:NTA917537 OCW917528:OCW917537 OMS917528:OMS917537 OWO917528:OWO917537 PGK917528:PGK917537 PQG917528:PQG917537 QAC917528:QAC917537 QJY917528:QJY917537 QTU917528:QTU917537 RDQ917528:RDQ917537 RNM917528:RNM917537 RXI917528:RXI917537 SHE917528:SHE917537 SRA917528:SRA917537 TAW917528:TAW917537 TKS917528:TKS917537 TUO917528:TUO917537 UEK917528:UEK917537 UOG917528:UOG917537 UYC917528:UYC917537 VHY917528:VHY917537 VRU917528:VRU917537 WBQ917528:WBQ917537 WLM917528:WLM917537 WVI917528:WVI917537 A983064:A983073 IW983064:IW983073 SS983064:SS983073 ACO983064:ACO983073 AMK983064:AMK983073 AWG983064:AWG983073 BGC983064:BGC983073 BPY983064:BPY983073 BZU983064:BZU983073 CJQ983064:CJQ983073 CTM983064:CTM983073 DDI983064:DDI983073 DNE983064:DNE983073 DXA983064:DXA983073 EGW983064:EGW983073 EQS983064:EQS983073 FAO983064:FAO983073 FKK983064:FKK983073 FUG983064:FUG983073 GEC983064:GEC983073 GNY983064:GNY983073 GXU983064:GXU983073 HHQ983064:HHQ983073 HRM983064:HRM983073 IBI983064:IBI983073 ILE983064:ILE983073 IVA983064:IVA983073 JEW983064:JEW983073 JOS983064:JOS983073 JYO983064:JYO983073 KIK983064:KIK983073 KSG983064:KSG983073 LCC983064:LCC983073 LLY983064:LLY983073 LVU983064:LVU983073 MFQ983064:MFQ983073 MPM983064:MPM983073 MZI983064:MZI983073 NJE983064:NJE983073 NTA983064:NTA983073 OCW983064:OCW983073 OMS983064:OMS983073 OWO983064:OWO983073 PGK983064:PGK983073 PQG983064:PQG983073 QAC983064:QAC983073 QJY983064:QJY983073 QTU983064:QTU983073 RDQ983064:RDQ983073 RNM983064:RNM983073 RXI983064:RXI983073 SHE983064:SHE983073 SRA983064:SRA983073 TAW983064:TAW983073 TKS983064:TKS983073 TUO983064:TUO983073 UEK983064:UEK983073 UOG983064:UOG983073 UYC983064:UYC983073 VHY983064:VHY983073 VRU983064:VRU983073 WBQ983064:WBQ983073 WLM983064:WLM983073 WVI983064:WVI983073 A2:A20 IW2:IW20 SS2:SS20 ACO2:ACO20 AMK2:AMK20 AWG2:AWG20 BGC2:BGC20 BPY2:BPY20 BZU2:BZU20 CJQ2:CJQ20 CTM2:CTM20 DDI2:DDI20 DNE2:DNE20 DXA2:DXA20 EGW2:EGW20 EQS2:EQS20 FAO2:FAO20 FKK2:FKK20 FUG2:FUG20 GEC2:GEC20 GNY2:GNY20 GXU2:GXU20 HHQ2:HHQ20 HRM2:HRM20 IBI2:IBI20 ILE2:ILE20 IVA2:IVA20 JEW2:JEW20 JOS2:JOS20 JYO2:JYO20 KIK2:KIK20 KSG2:KSG20 LCC2:LCC20 LLY2:LLY20 LVU2:LVU20 MFQ2:MFQ20 MPM2:MPM20 MZI2:MZI20 NJE2:NJE20 NTA2:NTA20 OCW2:OCW20 OMS2:OMS20 OWO2:OWO20 PGK2:PGK20 PQG2:PQG20 QAC2:QAC20 QJY2:QJY20 QTU2:QTU20 RDQ2:RDQ20 RNM2:RNM20 RXI2:RXI20 SHE2:SHE20 SRA2:SRA20 TAW2:TAW20 TKS2:TKS20 TUO2:TUO20 UEK2:UEK20 UOG2:UOG20 UYC2:UYC20 VHY2:VHY20 VRU2:VRU20 WBQ2:WBQ20 WLM2:WLM20 WVI2:WVI20 A65538:A65556 IW65538:IW65556 SS65538:SS65556 ACO65538:ACO65556 AMK65538:AMK65556 AWG65538:AWG65556 BGC65538:BGC65556 BPY65538:BPY65556 BZU65538:BZU65556 CJQ65538:CJQ65556 CTM65538:CTM65556 DDI65538:DDI65556 DNE65538:DNE65556 DXA65538:DXA65556 EGW65538:EGW65556 EQS65538:EQS65556 FAO65538:FAO65556 FKK65538:FKK65556 FUG65538:FUG65556 GEC65538:GEC65556 GNY65538:GNY65556 GXU65538:GXU65556 HHQ65538:HHQ65556 HRM65538:HRM65556 IBI65538:IBI65556 ILE65538:ILE65556 IVA65538:IVA65556 JEW65538:JEW65556 JOS65538:JOS65556 JYO65538:JYO65556 KIK65538:KIK65556 KSG65538:KSG65556 LCC65538:LCC65556 LLY65538:LLY65556 LVU65538:LVU65556 MFQ65538:MFQ65556 MPM65538:MPM65556 MZI65538:MZI65556 NJE65538:NJE65556 NTA65538:NTA65556 OCW65538:OCW65556 OMS65538:OMS65556 OWO65538:OWO65556 PGK65538:PGK65556 PQG65538:PQG65556 QAC65538:QAC65556 QJY65538:QJY65556 QTU65538:QTU65556 RDQ65538:RDQ65556 RNM65538:RNM65556 RXI65538:RXI65556 SHE65538:SHE65556 SRA65538:SRA65556 TAW65538:TAW65556 TKS65538:TKS65556 TUO65538:TUO65556 UEK65538:UEK65556 UOG65538:UOG65556 UYC65538:UYC65556 VHY65538:VHY65556 VRU65538:VRU65556 WBQ65538:WBQ65556 WLM65538:WLM65556 WVI65538:WVI65556 A131074:A131092 IW131074:IW131092 SS131074:SS131092 ACO131074:ACO131092 AMK131074:AMK131092 AWG131074:AWG131092 BGC131074:BGC131092 BPY131074:BPY131092 BZU131074:BZU131092 CJQ131074:CJQ131092 CTM131074:CTM131092 DDI131074:DDI131092 DNE131074:DNE131092 DXA131074:DXA131092 EGW131074:EGW131092 EQS131074:EQS131092 FAO131074:FAO131092 FKK131074:FKK131092 FUG131074:FUG131092 GEC131074:GEC131092 GNY131074:GNY131092 GXU131074:GXU131092 HHQ131074:HHQ131092 HRM131074:HRM131092 IBI131074:IBI131092 ILE131074:ILE131092 IVA131074:IVA131092 JEW131074:JEW131092 JOS131074:JOS131092 JYO131074:JYO131092 KIK131074:KIK131092 KSG131074:KSG131092 LCC131074:LCC131092 LLY131074:LLY131092 LVU131074:LVU131092 MFQ131074:MFQ131092 MPM131074:MPM131092 MZI131074:MZI131092 NJE131074:NJE131092 NTA131074:NTA131092 OCW131074:OCW131092 OMS131074:OMS131092 OWO131074:OWO131092 PGK131074:PGK131092 PQG131074:PQG131092 QAC131074:QAC131092 QJY131074:QJY131092 QTU131074:QTU131092 RDQ131074:RDQ131092 RNM131074:RNM131092 RXI131074:RXI131092 SHE131074:SHE131092 SRA131074:SRA131092 TAW131074:TAW131092 TKS131074:TKS131092 TUO131074:TUO131092 UEK131074:UEK131092 UOG131074:UOG131092 UYC131074:UYC131092 VHY131074:VHY131092 VRU131074:VRU131092 WBQ131074:WBQ131092 WLM131074:WLM131092 WVI131074:WVI131092 A196610:A196628 IW196610:IW196628 SS196610:SS196628 ACO196610:ACO196628 AMK196610:AMK196628 AWG196610:AWG196628 BGC196610:BGC196628 BPY196610:BPY196628 BZU196610:BZU196628 CJQ196610:CJQ196628 CTM196610:CTM196628 DDI196610:DDI196628 DNE196610:DNE196628 DXA196610:DXA196628 EGW196610:EGW196628 EQS196610:EQS196628 FAO196610:FAO196628 FKK196610:FKK196628 FUG196610:FUG196628 GEC196610:GEC196628 GNY196610:GNY196628 GXU196610:GXU196628 HHQ196610:HHQ196628 HRM196610:HRM196628 IBI196610:IBI196628 ILE196610:ILE196628 IVA196610:IVA196628 JEW196610:JEW196628 JOS196610:JOS196628 JYO196610:JYO196628 KIK196610:KIK196628 KSG196610:KSG196628 LCC196610:LCC196628 LLY196610:LLY196628 LVU196610:LVU196628 MFQ196610:MFQ196628 MPM196610:MPM196628 MZI196610:MZI196628 NJE196610:NJE196628 NTA196610:NTA196628 OCW196610:OCW196628 OMS196610:OMS196628 OWO196610:OWO196628 PGK196610:PGK196628 PQG196610:PQG196628 QAC196610:QAC196628 QJY196610:QJY196628 QTU196610:QTU196628 RDQ196610:RDQ196628 RNM196610:RNM196628 RXI196610:RXI196628 SHE196610:SHE196628 SRA196610:SRA196628 TAW196610:TAW196628 TKS196610:TKS196628 TUO196610:TUO196628 UEK196610:UEK196628 UOG196610:UOG196628 UYC196610:UYC196628 VHY196610:VHY196628 VRU196610:VRU196628 WBQ196610:WBQ196628 WLM196610:WLM196628 WVI196610:WVI196628 A262146:A262164 IW262146:IW262164 SS262146:SS262164 ACO262146:ACO262164 AMK262146:AMK262164 AWG262146:AWG262164 BGC262146:BGC262164 BPY262146:BPY262164 BZU262146:BZU262164 CJQ262146:CJQ262164 CTM262146:CTM262164 DDI262146:DDI262164 DNE262146:DNE262164 DXA262146:DXA262164 EGW262146:EGW262164 EQS262146:EQS262164 FAO262146:FAO262164 FKK262146:FKK262164 FUG262146:FUG262164 GEC262146:GEC262164 GNY262146:GNY262164 GXU262146:GXU262164 HHQ262146:HHQ262164 HRM262146:HRM262164 IBI262146:IBI262164 ILE262146:ILE262164 IVA262146:IVA262164 JEW262146:JEW262164 JOS262146:JOS262164 JYO262146:JYO262164 KIK262146:KIK262164 KSG262146:KSG262164 LCC262146:LCC262164 LLY262146:LLY262164 LVU262146:LVU262164 MFQ262146:MFQ262164 MPM262146:MPM262164 MZI262146:MZI262164 NJE262146:NJE262164 NTA262146:NTA262164 OCW262146:OCW262164 OMS262146:OMS262164 OWO262146:OWO262164 PGK262146:PGK262164 PQG262146:PQG262164 QAC262146:QAC262164 QJY262146:QJY262164 QTU262146:QTU262164 RDQ262146:RDQ262164 RNM262146:RNM262164 RXI262146:RXI262164 SHE262146:SHE262164 SRA262146:SRA262164 TAW262146:TAW262164 TKS262146:TKS262164 TUO262146:TUO262164 UEK262146:UEK262164 UOG262146:UOG262164 UYC262146:UYC262164 VHY262146:VHY262164 VRU262146:VRU262164 WBQ262146:WBQ262164 WLM262146:WLM262164 WVI262146:WVI262164 A327682:A327700 IW327682:IW327700 SS327682:SS327700 ACO327682:ACO327700 AMK327682:AMK327700 AWG327682:AWG327700 BGC327682:BGC327700 BPY327682:BPY327700 BZU327682:BZU327700 CJQ327682:CJQ327700 CTM327682:CTM327700 DDI327682:DDI327700 DNE327682:DNE327700 DXA327682:DXA327700 EGW327682:EGW327700 EQS327682:EQS327700 FAO327682:FAO327700 FKK327682:FKK327700 FUG327682:FUG327700 GEC327682:GEC327700 GNY327682:GNY327700 GXU327682:GXU327700 HHQ327682:HHQ327700 HRM327682:HRM327700 IBI327682:IBI327700 ILE327682:ILE327700 IVA327682:IVA327700 JEW327682:JEW327700 JOS327682:JOS327700 JYO327682:JYO327700 KIK327682:KIK327700 KSG327682:KSG327700 LCC327682:LCC327700 LLY327682:LLY327700 LVU327682:LVU327700 MFQ327682:MFQ327700 MPM327682:MPM327700 MZI327682:MZI327700 NJE327682:NJE327700 NTA327682:NTA327700 OCW327682:OCW327700 OMS327682:OMS327700 OWO327682:OWO327700 PGK327682:PGK327700 PQG327682:PQG327700 QAC327682:QAC327700 QJY327682:QJY327700 QTU327682:QTU327700 RDQ327682:RDQ327700 RNM327682:RNM327700 RXI327682:RXI327700 SHE327682:SHE327700 SRA327682:SRA327700 TAW327682:TAW327700 TKS327682:TKS327700 TUO327682:TUO327700 UEK327682:UEK327700 UOG327682:UOG327700 UYC327682:UYC327700 VHY327682:VHY327700 VRU327682:VRU327700 WBQ327682:WBQ327700 WLM327682:WLM327700 WVI327682:WVI327700 A393218:A393236 IW393218:IW393236 SS393218:SS393236 ACO393218:ACO393236 AMK393218:AMK393236 AWG393218:AWG393236 BGC393218:BGC393236 BPY393218:BPY393236 BZU393218:BZU393236 CJQ393218:CJQ393236 CTM393218:CTM393236 DDI393218:DDI393236 DNE393218:DNE393236 DXA393218:DXA393236 EGW393218:EGW393236 EQS393218:EQS393236 FAO393218:FAO393236 FKK393218:FKK393236 FUG393218:FUG393236 GEC393218:GEC393236 GNY393218:GNY393236 GXU393218:GXU393236 HHQ393218:HHQ393236 HRM393218:HRM393236 IBI393218:IBI393236 ILE393218:ILE393236 IVA393218:IVA393236 JEW393218:JEW393236 JOS393218:JOS393236 JYO393218:JYO393236 KIK393218:KIK393236 KSG393218:KSG393236 LCC393218:LCC393236 LLY393218:LLY393236 LVU393218:LVU393236 MFQ393218:MFQ393236 MPM393218:MPM393236 MZI393218:MZI393236 NJE393218:NJE393236 NTA393218:NTA393236 OCW393218:OCW393236 OMS393218:OMS393236 OWO393218:OWO393236 PGK393218:PGK393236 PQG393218:PQG393236 QAC393218:QAC393236 QJY393218:QJY393236 QTU393218:QTU393236 RDQ393218:RDQ393236 RNM393218:RNM393236 RXI393218:RXI393236 SHE393218:SHE393236 SRA393218:SRA393236 TAW393218:TAW393236 TKS393218:TKS393236 TUO393218:TUO393236 UEK393218:UEK393236 UOG393218:UOG393236 UYC393218:UYC393236 VHY393218:VHY393236 VRU393218:VRU393236 WBQ393218:WBQ393236 WLM393218:WLM393236 WVI393218:WVI393236 A458754:A458772 IW458754:IW458772 SS458754:SS458772 ACO458754:ACO458772 AMK458754:AMK458772 AWG458754:AWG458772 BGC458754:BGC458772 BPY458754:BPY458772 BZU458754:BZU458772 CJQ458754:CJQ458772 CTM458754:CTM458772 DDI458754:DDI458772 DNE458754:DNE458772 DXA458754:DXA458772 EGW458754:EGW458772 EQS458754:EQS458772 FAO458754:FAO458772 FKK458754:FKK458772 FUG458754:FUG458772 GEC458754:GEC458772 GNY458754:GNY458772 GXU458754:GXU458772 HHQ458754:HHQ458772 HRM458754:HRM458772 IBI458754:IBI458772 ILE458754:ILE458772 IVA458754:IVA458772 JEW458754:JEW458772 JOS458754:JOS458772 JYO458754:JYO458772 KIK458754:KIK458772 KSG458754:KSG458772 LCC458754:LCC458772 LLY458754:LLY458772 LVU458754:LVU458772 MFQ458754:MFQ458772 MPM458754:MPM458772 MZI458754:MZI458772 NJE458754:NJE458772 NTA458754:NTA458772 OCW458754:OCW458772 OMS458754:OMS458772 OWO458754:OWO458772 PGK458754:PGK458772 PQG458754:PQG458772 QAC458754:QAC458772 QJY458754:QJY458772 QTU458754:QTU458772 RDQ458754:RDQ458772 RNM458754:RNM458772 RXI458754:RXI458772 SHE458754:SHE458772 SRA458754:SRA458772 TAW458754:TAW458772 TKS458754:TKS458772 TUO458754:TUO458772 UEK458754:UEK458772 UOG458754:UOG458772 UYC458754:UYC458772 VHY458754:VHY458772 VRU458754:VRU458772 WBQ458754:WBQ458772 WLM458754:WLM458772 WVI458754:WVI458772 A524290:A524308 IW524290:IW524308 SS524290:SS524308 ACO524290:ACO524308 AMK524290:AMK524308 AWG524290:AWG524308 BGC524290:BGC524308 BPY524290:BPY524308 BZU524290:BZU524308 CJQ524290:CJQ524308 CTM524290:CTM524308 DDI524290:DDI524308 DNE524290:DNE524308 DXA524290:DXA524308 EGW524290:EGW524308 EQS524290:EQS524308 FAO524290:FAO524308 FKK524290:FKK524308 FUG524290:FUG524308 GEC524290:GEC524308 GNY524290:GNY524308 GXU524290:GXU524308 HHQ524290:HHQ524308 HRM524290:HRM524308 IBI524290:IBI524308 ILE524290:ILE524308 IVA524290:IVA524308 JEW524290:JEW524308 JOS524290:JOS524308 JYO524290:JYO524308 KIK524290:KIK524308 KSG524290:KSG524308 LCC524290:LCC524308 LLY524290:LLY524308 LVU524290:LVU524308 MFQ524290:MFQ524308 MPM524290:MPM524308 MZI524290:MZI524308 NJE524290:NJE524308 NTA524290:NTA524308 OCW524290:OCW524308 OMS524290:OMS524308 OWO524290:OWO524308 PGK524290:PGK524308 PQG524290:PQG524308 QAC524290:QAC524308 QJY524290:QJY524308 QTU524290:QTU524308 RDQ524290:RDQ524308 RNM524290:RNM524308 RXI524290:RXI524308 SHE524290:SHE524308 SRA524290:SRA524308 TAW524290:TAW524308 TKS524290:TKS524308 TUO524290:TUO524308 UEK524290:UEK524308 UOG524290:UOG524308 UYC524290:UYC524308 VHY524290:VHY524308 VRU524290:VRU524308 WBQ524290:WBQ524308 WLM524290:WLM524308 WVI524290:WVI524308 A589826:A589844 IW589826:IW589844 SS589826:SS589844 ACO589826:ACO589844 AMK589826:AMK589844 AWG589826:AWG589844 BGC589826:BGC589844 BPY589826:BPY589844 BZU589826:BZU589844 CJQ589826:CJQ589844 CTM589826:CTM589844 DDI589826:DDI589844 DNE589826:DNE589844 DXA589826:DXA589844 EGW589826:EGW589844 EQS589826:EQS589844 FAO589826:FAO589844 FKK589826:FKK589844 FUG589826:FUG589844 GEC589826:GEC589844 GNY589826:GNY589844 GXU589826:GXU589844 HHQ589826:HHQ589844 HRM589826:HRM589844 IBI589826:IBI589844 ILE589826:ILE589844 IVA589826:IVA589844 JEW589826:JEW589844 JOS589826:JOS589844 JYO589826:JYO589844 KIK589826:KIK589844 KSG589826:KSG589844 LCC589826:LCC589844 LLY589826:LLY589844 LVU589826:LVU589844 MFQ589826:MFQ589844 MPM589826:MPM589844 MZI589826:MZI589844 NJE589826:NJE589844 NTA589826:NTA589844 OCW589826:OCW589844 OMS589826:OMS589844 OWO589826:OWO589844 PGK589826:PGK589844 PQG589826:PQG589844 QAC589826:QAC589844 QJY589826:QJY589844 QTU589826:QTU589844 RDQ589826:RDQ589844 RNM589826:RNM589844 RXI589826:RXI589844 SHE589826:SHE589844 SRA589826:SRA589844 TAW589826:TAW589844 TKS589826:TKS589844 TUO589826:TUO589844 UEK589826:UEK589844 UOG589826:UOG589844 UYC589826:UYC589844 VHY589826:VHY589844 VRU589826:VRU589844 WBQ589826:WBQ589844 WLM589826:WLM589844 WVI589826:WVI589844 A655362:A655380 IW655362:IW655380 SS655362:SS655380 ACO655362:ACO655380 AMK655362:AMK655380 AWG655362:AWG655380 BGC655362:BGC655380 BPY655362:BPY655380 BZU655362:BZU655380 CJQ655362:CJQ655380 CTM655362:CTM655380 DDI655362:DDI655380 DNE655362:DNE655380 DXA655362:DXA655380 EGW655362:EGW655380 EQS655362:EQS655380 FAO655362:FAO655380 FKK655362:FKK655380 FUG655362:FUG655380 GEC655362:GEC655380 GNY655362:GNY655380 GXU655362:GXU655380 HHQ655362:HHQ655380 HRM655362:HRM655380 IBI655362:IBI655380 ILE655362:ILE655380 IVA655362:IVA655380 JEW655362:JEW655380 JOS655362:JOS655380 JYO655362:JYO655380 KIK655362:KIK655380 KSG655362:KSG655380 LCC655362:LCC655380 LLY655362:LLY655380 LVU655362:LVU655380 MFQ655362:MFQ655380 MPM655362:MPM655380 MZI655362:MZI655380 NJE655362:NJE655380 NTA655362:NTA655380 OCW655362:OCW655380 OMS655362:OMS655380 OWO655362:OWO655380 PGK655362:PGK655380 PQG655362:PQG655380 QAC655362:QAC655380 QJY655362:QJY655380 QTU655362:QTU655380 RDQ655362:RDQ655380 RNM655362:RNM655380 RXI655362:RXI655380 SHE655362:SHE655380 SRA655362:SRA655380 TAW655362:TAW655380 TKS655362:TKS655380 TUO655362:TUO655380 UEK655362:UEK655380 UOG655362:UOG655380 UYC655362:UYC655380 VHY655362:VHY655380 VRU655362:VRU655380 WBQ655362:WBQ655380 WLM655362:WLM655380 WVI655362:WVI655380 A720898:A720916 IW720898:IW720916 SS720898:SS720916 ACO720898:ACO720916 AMK720898:AMK720916 AWG720898:AWG720916 BGC720898:BGC720916 BPY720898:BPY720916 BZU720898:BZU720916 CJQ720898:CJQ720916 CTM720898:CTM720916 DDI720898:DDI720916 DNE720898:DNE720916 DXA720898:DXA720916 EGW720898:EGW720916 EQS720898:EQS720916 FAO720898:FAO720916 FKK720898:FKK720916 FUG720898:FUG720916 GEC720898:GEC720916 GNY720898:GNY720916 GXU720898:GXU720916 HHQ720898:HHQ720916 HRM720898:HRM720916 IBI720898:IBI720916 ILE720898:ILE720916 IVA720898:IVA720916 JEW720898:JEW720916 JOS720898:JOS720916 JYO720898:JYO720916 KIK720898:KIK720916 KSG720898:KSG720916 LCC720898:LCC720916 LLY720898:LLY720916 LVU720898:LVU720916 MFQ720898:MFQ720916 MPM720898:MPM720916 MZI720898:MZI720916 NJE720898:NJE720916 NTA720898:NTA720916 OCW720898:OCW720916 OMS720898:OMS720916 OWO720898:OWO720916 PGK720898:PGK720916 PQG720898:PQG720916 QAC720898:QAC720916 QJY720898:QJY720916 QTU720898:QTU720916 RDQ720898:RDQ720916 RNM720898:RNM720916 RXI720898:RXI720916 SHE720898:SHE720916 SRA720898:SRA720916 TAW720898:TAW720916 TKS720898:TKS720916 TUO720898:TUO720916 UEK720898:UEK720916 UOG720898:UOG720916 UYC720898:UYC720916 VHY720898:VHY720916 VRU720898:VRU720916 WBQ720898:WBQ720916 WLM720898:WLM720916 WVI720898:WVI720916 A786434:A786452 IW786434:IW786452 SS786434:SS786452 ACO786434:ACO786452 AMK786434:AMK786452 AWG786434:AWG786452 BGC786434:BGC786452 BPY786434:BPY786452 BZU786434:BZU786452 CJQ786434:CJQ786452 CTM786434:CTM786452 DDI786434:DDI786452 DNE786434:DNE786452 DXA786434:DXA786452 EGW786434:EGW786452 EQS786434:EQS786452 FAO786434:FAO786452 FKK786434:FKK786452 FUG786434:FUG786452 GEC786434:GEC786452 GNY786434:GNY786452 GXU786434:GXU786452 HHQ786434:HHQ786452 HRM786434:HRM786452 IBI786434:IBI786452 ILE786434:ILE786452 IVA786434:IVA786452 JEW786434:JEW786452 JOS786434:JOS786452 JYO786434:JYO786452 KIK786434:KIK786452 KSG786434:KSG786452 LCC786434:LCC786452 LLY786434:LLY786452 LVU786434:LVU786452 MFQ786434:MFQ786452 MPM786434:MPM786452 MZI786434:MZI786452 NJE786434:NJE786452 NTA786434:NTA786452 OCW786434:OCW786452 OMS786434:OMS786452 OWO786434:OWO786452 PGK786434:PGK786452 PQG786434:PQG786452 QAC786434:QAC786452 QJY786434:QJY786452 QTU786434:QTU786452 RDQ786434:RDQ786452 RNM786434:RNM786452 RXI786434:RXI786452 SHE786434:SHE786452 SRA786434:SRA786452 TAW786434:TAW786452 TKS786434:TKS786452 TUO786434:TUO786452 UEK786434:UEK786452 UOG786434:UOG786452 UYC786434:UYC786452 VHY786434:VHY786452 VRU786434:VRU786452 WBQ786434:WBQ786452 WLM786434:WLM786452 WVI786434:WVI786452 A851970:A851988 IW851970:IW851988 SS851970:SS851988 ACO851970:ACO851988 AMK851970:AMK851988 AWG851970:AWG851988 BGC851970:BGC851988 BPY851970:BPY851988 BZU851970:BZU851988 CJQ851970:CJQ851988 CTM851970:CTM851988 DDI851970:DDI851988 DNE851970:DNE851988 DXA851970:DXA851988 EGW851970:EGW851988 EQS851970:EQS851988 FAO851970:FAO851988 FKK851970:FKK851988 FUG851970:FUG851988 GEC851970:GEC851988 GNY851970:GNY851988 GXU851970:GXU851988 HHQ851970:HHQ851988 HRM851970:HRM851988 IBI851970:IBI851988 ILE851970:ILE851988 IVA851970:IVA851988 JEW851970:JEW851988 JOS851970:JOS851988 JYO851970:JYO851988 KIK851970:KIK851988 KSG851970:KSG851988 LCC851970:LCC851988 LLY851970:LLY851988 LVU851970:LVU851988 MFQ851970:MFQ851988 MPM851970:MPM851988 MZI851970:MZI851988 NJE851970:NJE851988 NTA851970:NTA851988 OCW851970:OCW851988 OMS851970:OMS851988 OWO851970:OWO851988 PGK851970:PGK851988 PQG851970:PQG851988 QAC851970:QAC851988 QJY851970:QJY851988 QTU851970:QTU851988 RDQ851970:RDQ851988 RNM851970:RNM851988 RXI851970:RXI851988 SHE851970:SHE851988 SRA851970:SRA851988 TAW851970:TAW851988 TKS851970:TKS851988 TUO851970:TUO851988 UEK851970:UEK851988 UOG851970:UOG851988 UYC851970:UYC851988 VHY851970:VHY851988 VRU851970:VRU851988 WBQ851970:WBQ851988 WLM851970:WLM851988 WVI851970:WVI851988 A917506:A917524 IW917506:IW917524 SS917506:SS917524 ACO917506:ACO917524 AMK917506:AMK917524 AWG917506:AWG917524 BGC917506:BGC917524 BPY917506:BPY917524 BZU917506:BZU917524 CJQ917506:CJQ917524 CTM917506:CTM917524 DDI917506:DDI917524 DNE917506:DNE917524 DXA917506:DXA917524 EGW917506:EGW917524 EQS917506:EQS917524 FAO917506:FAO917524 FKK917506:FKK917524 FUG917506:FUG917524 GEC917506:GEC917524 GNY917506:GNY917524 GXU917506:GXU917524 HHQ917506:HHQ917524 HRM917506:HRM917524 IBI917506:IBI917524 ILE917506:ILE917524 IVA917506:IVA917524 JEW917506:JEW917524 JOS917506:JOS917524 JYO917506:JYO917524 KIK917506:KIK917524 KSG917506:KSG917524 LCC917506:LCC917524 LLY917506:LLY917524 LVU917506:LVU917524 MFQ917506:MFQ917524 MPM917506:MPM917524 MZI917506:MZI917524 NJE917506:NJE917524 NTA917506:NTA917524 OCW917506:OCW917524 OMS917506:OMS917524 OWO917506:OWO917524 PGK917506:PGK917524 PQG917506:PQG917524 QAC917506:QAC917524 QJY917506:QJY917524 QTU917506:QTU917524 RDQ917506:RDQ917524 RNM917506:RNM917524 RXI917506:RXI917524 SHE917506:SHE917524 SRA917506:SRA917524 TAW917506:TAW917524 TKS917506:TKS917524 TUO917506:TUO917524 UEK917506:UEK917524 UOG917506:UOG917524 UYC917506:UYC917524 VHY917506:VHY917524 VRU917506:VRU917524 WBQ917506:WBQ917524 WLM917506:WLM917524 WVI917506:WVI917524 A983042:A983060 IW983042:IW983060 SS983042:SS983060 ACO983042:ACO983060 AMK983042:AMK983060 AWG983042:AWG983060 BGC983042:BGC983060 BPY983042:BPY983060 BZU983042:BZU983060 CJQ983042:CJQ983060 CTM983042:CTM983060 DDI983042:DDI983060 DNE983042:DNE983060 DXA983042:DXA983060 EGW983042:EGW983060 EQS983042:EQS983060 FAO983042:FAO983060 FKK983042:FKK983060 FUG983042:FUG983060 GEC983042:GEC983060 GNY983042:GNY983060 GXU983042:GXU983060 HHQ983042:HHQ983060 HRM983042:HRM983060 IBI983042:IBI983060 ILE983042:ILE983060 IVA983042:IVA983060 JEW983042:JEW983060 JOS983042:JOS983060 JYO983042:JYO983060 KIK983042:KIK983060 KSG983042:KSG983060 LCC983042:LCC983060 LLY983042:LLY983060 LVU983042:LVU983060 MFQ983042:MFQ983060 MPM983042:MPM983060 MZI983042:MZI983060 NJE983042:NJE983060 NTA983042:NTA983060 OCW983042:OCW983060 OMS983042:OMS983060 OWO983042:OWO983060 PGK983042:PGK983060 PQG983042:PQG983060 QAC983042:QAC983060 QJY983042:QJY983060 QTU983042:QTU983060 RDQ983042:RDQ983060 RNM983042:RNM983060 RXI983042:RXI983060 SHE983042:SHE983060 SRA983042:SRA983060 TAW983042:TAW983060 TKS983042:TKS983060 TUO983042:TUO983060 UEK983042:UEK983060 UOG983042:UOG983060 UYC983042:UYC983060 VHY983042:VHY983060 VRU983042:VRU983060 WBQ983042:WBQ983060 WLM983042:WLM983060 WVI983042:WVI983060">
      <formula1>"買,売"</formula1>
    </dataValidation>
    <dataValidation type="list" allowBlank="1" showInputMessage="1" showErrorMessage="1" sqref="B24:B33 IX24:IX33 ST24:ST33 ACP24:ACP33 AML24:AML33 AWH24:AWH33 BGD24:BGD33 BPZ24:BPZ33 BZV24:BZV33 CJR24:CJR33 CTN24:CTN33 DDJ24:DDJ33 DNF24:DNF33 DXB24:DXB33 EGX24:EGX33 EQT24:EQT33 FAP24:FAP33 FKL24:FKL33 FUH24:FUH33 GED24:GED33 GNZ24:GNZ33 GXV24:GXV33 HHR24:HHR33 HRN24:HRN33 IBJ24:IBJ33 ILF24:ILF33 IVB24:IVB33 JEX24:JEX33 JOT24:JOT33 JYP24:JYP33 KIL24:KIL33 KSH24:KSH33 LCD24:LCD33 LLZ24:LLZ33 LVV24:LVV33 MFR24:MFR33 MPN24:MPN33 MZJ24:MZJ33 NJF24:NJF33 NTB24:NTB33 OCX24:OCX33 OMT24:OMT33 OWP24:OWP33 PGL24:PGL33 PQH24:PQH33 QAD24:QAD33 QJZ24:QJZ33 QTV24:QTV33 RDR24:RDR33 RNN24:RNN33 RXJ24:RXJ33 SHF24:SHF33 SRB24:SRB33 TAX24:TAX33 TKT24:TKT33 TUP24:TUP33 UEL24:UEL33 UOH24:UOH33 UYD24:UYD33 VHZ24:VHZ33 VRV24:VRV33 WBR24:WBR33 WLN24:WLN33 WVJ24:WVJ33 B65560:B65569 IX65560:IX65569 ST65560:ST65569 ACP65560:ACP65569 AML65560:AML65569 AWH65560:AWH65569 BGD65560:BGD65569 BPZ65560:BPZ65569 BZV65560:BZV65569 CJR65560:CJR65569 CTN65560:CTN65569 DDJ65560:DDJ65569 DNF65560:DNF65569 DXB65560:DXB65569 EGX65560:EGX65569 EQT65560:EQT65569 FAP65560:FAP65569 FKL65560:FKL65569 FUH65560:FUH65569 GED65560:GED65569 GNZ65560:GNZ65569 GXV65560:GXV65569 HHR65560:HHR65569 HRN65560:HRN65569 IBJ65560:IBJ65569 ILF65560:ILF65569 IVB65560:IVB65569 JEX65560:JEX65569 JOT65560:JOT65569 JYP65560:JYP65569 KIL65560:KIL65569 KSH65560:KSH65569 LCD65560:LCD65569 LLZ65560:LLZ65569 LVV65560:LVV65569 MFR65560:MFR65569 MPN65560:MPN65569 MZJ65560:MZJ65569 NJF65560:NJF65569 NTB65560:NTB65569 OCX65560:OCX65569 OMT65560:OMT65569 OWP65560:OWP65569 PGL65560:PGL65569 PQH65560:PQH65569 QAD65560:QAD65569 QJZ65560:QJZ65569 QTV65560:QTV65569 RDR65560:RDR65569 RNN65560:RNN65569 RXJ65560:RXJ65569 SHF65560:SHF65569 SRB65560:SRB65569 TAX65560:TAX65569 TKT65560:TKT65569 TUP65560:TUP65569 UEL65560:UEL65569 UOH65560:UOH65569 UYD65560:UYD65569 VHZ65560:VHZ65569 VRV65560:VRV65569 WBR65560:WBR65569 WLN65560:WLN65569 WVJ65560:WVJ65569 B131096:B131105 IX131096:IX131105 ST131096:ST131105 ACP131096:ACP131105 AML131096:AML131105 AWH131096:AWH131105 BGD131096:BGD131105 BPZ131096:BPZ131105 BZV131096:BZV131105 CJR131096:CJR131105 CTN131096:CTN131105 DDJ131096:DDJ131105 DNF131096:DNF131105 DXB131096:DXB131105 EGX131096:EGX131105 EQT131096:EQT131105 FAP131096:FAP131105 FKL131096:FKL131105 FUH131096:FUH131105 GED131096:GED131105 GNZ131096:GNZ131105 GXV131096:GXV131105 HHR131096:HHR131105 HRN131096:HRN131105 IBJ131096:IBJ131105 ILF131096:ILF131105 IVB131096:IVB131105 JEX131096:JEX131105 JOT131096:JOT131105 JYP131096:JYP131105 KIL131096:KIL131105 KSH131096:KSH131105 LCD131096:LCD131105 LLZ131096:LLZ131105 LVV131096:LVV131105 MFR131096:MFR131105 MPN131096:MPN131105 MZJ131096:MZJ131105 NJF131096:NJF131105 NTB131096:NTB131105 OCX131096:OCX131105 OMT131096:OMT131105 OWP131096:OWP131105 PGL131096:PGL131105 PQH131096:PQH131105 QAD131096:QAD131105 QJZ131096:QJZ131105 QTV131096:QTV131105 RDR131096:RDR131105 RNN131096:RNN131105 RXJ131096:RXJ131105 SHF131096:SHF131105 SRB131096:SRB131105 TAX131096:TAX131105 TKT131096:TKT131105 TUP131096:TUP131105 UEL131096:UEL131105 UOH131096:UOH131105 UYD131096:UYD131105 VHZ131096:VHZ131105 VRV131096:VRV131105 WBR131096:WBR131105 WLN131096:WLN131105 WVJ131096:WVJ131105 B196632:B196641 IX196632:IX196641 ST196632:ST196641 ACP196632:ACP196641 AML196632:AML196641 AWH196632:AWH196641 BGD196632:BGD196641 BPZ196632:BPZ196641 BZV196632:BZV196641 CJR196632:CJR196641 CTN196632:CTN196641 DDJ196632:DDJ196641 DNF196632:DNF196641 DXB196632:DXB196641 EGX196632:EGX196641 EQT196632:EQT196641 FAP196632:FAP196641 FKL196632:FKL196641 FUH196632:FUH196641 GED196632:GED196641 GNZ196632:GNZ196641 GXV196632:GXV196641 HHR196632:HHR196641 HRN196632:HRN196641 IBJ196632:IBJ196641 ILF196632:ILF196641 IVB196632:IVB196641 JEX196632:JEX196641 JOT196632:JOT196641 JYP196632:JYP196641 KIL196632:KIL196641 KSH196632:KSH196641 LCD196632:LCD196641 LLZ196632:LLZ196641 LVV196632:LVV196641 MFR196632:MFR196641 MPN196632:MPN196641 MZJ196632:MZJ196641 NJF196632:NJF196641 NTB196632:NTB196641 OCX196632:OCX196641 OMT196632:OMT196641 OWP196632:OWP196641 PGL196632:PGL196641 PQH196632:PQH196641 QAD196632:QAD196641 QJZ196632:QJZ196641 QTV196632:QTV196641 RDR196632:RDR196641 RNN196632:RNN196641 RXJ196632:RXJ196641 SHF196632:SHF196641 SRB196632:SRB196641 TAX196632:TAX196641 TKT196632:TKT196641 TUP196632:TUP196641 UEL196632:UEL196641 UOH196632:UOH196641 UYD196632:UYD196641 VHZ196632:VHZ196641 VRV196632:VRV196641 WBR196632:WBR196641 WLN196632:WLN196641 WVJ196632:WVJ196641 B262168:B262177 IX262168:IX262177 ST262168:ST262177 ACP262168:ACP262177 AML262168:AML262177 AWH262168:AWH262177 BGD262168:BGD262177 BPZ262168:BPZ262177 BZV262168:BZV262177 CJR262168:CJR262177 CTN262168:CTN262177 DDJ262168:DDJ262177 DNF262168:DNF262177 DXB262168:DXB262177 EGX262168:EGX262177 EQT262168:EQT262177 FAP262168:FAP262177 FKL262168:FKL262177 FUH262168:FUH262177 GED262168:GED262177 GNZ262168:GNZ262177 GXV262168:GXV262177 HHR262168:HHR262177 HRN262168:HRN262177 IBJ262168:IBJ262177 ILF262168:ILF262177 IVB262168:IVB262177 JEX262168:JEX262177 JOT262168:JOT262177 JYP262168:JYP262177 KIL262168:KIL262177 KSH262168:KSH262177 LCD262168:LCD262177 LLZ262168:LLZ262177 LVV262168:LVV262177 MFR262168:MFR262177 MPN262168:MPN262177 MZJ262168:MZJ262177 NJF262168:NJF262177 NTB262168:NTB262177 OCX262168:OCX262177 OMT262168:OMT262177 OWP262168:OWP262177 PGL262168:PGL262177 PQH262168:PQH262177 QAD262168:QAD262177 QJZ262168:QJZ262177 QTV262168:QTV262177 RDR262168:RDR262177 RNN262168:RNN262177 RXJ262168:RXJ262177 SHF262168:SHF262177 SRB262168:SRB262177 TAX262168:TAX262177 TKT262168:TKT262177 TUP262168:TUP262177 UEL262168:UEL262177 UOH262168:UOH262177 UYD262168:UYD262177 VHZ262168:VHZ262177 VRV262168:VRV262177 WBR262168:WBR262177 WLN262168:WLN262177 WVJ262168:WVJ262177 B327704:B327713 IX327704:IX327713 ST327704:ST327713 ACP327704:ACP327713 AML327704:AML327713 AWH327704:AWH327713 BGD327704:BGD327713 BPZ327704:BPZ327713 BZV327704:BZV327713 CJR327704:CJR327713 CTN327704:CTN327713 DDJ327704:DDJ327713 DNF327704:DNF327713 DXB327704:DXB327713 EGX327704:EGX327713 EQT327704:EQT327713 FAP327704:FAP327713 FKL327704:FKL327713 FUH327704:FUH327713 GED327704:GED327713 GNZ327704:GNZ327713 GXV327704:GXV327713 HHR327704:HHR327713 HRN327704:HRN327713 IBJ327704:IBJ327713 ILF327704:ILF327713 IVB327704:IVB327713 JEX327704:JEX327713 JOT327704:JOT327713 JYP327704:JYP327713 KIL327704:KIL327713 KSH327704:KSH327713 LCD327704:LCD327713 LLZ327704:LLZ327713 LVV327704:LVV327713 MFR327704:MFR327713 MPN327704:MPN327713 MZJ327704:MZJ327713 NJF327704:NJF327713 NTB327704:NTB327713 OCX327704:OCX327713 OMT327704:OMT327713 OWP327704:OWP327713 PGL327704:PGL327713 PQH327704:PQH327713 QAD327704:QAD327713 QJZ327704:QJZ327713 QTV327704:QTV327713 RDR327704:RDR327713 RNN327704:RNN327713 RXJ327704:RXJ327713 SHF327704:SHF327713 SRB327704:SRB327713 TAX327704:TAX327713 TKT327704:TKT327713 TUP327704:TUP327713 UEL327704:UEL327713 UOH327704:UOH327713 UYD327704:UYD327713 VHZ327704:VHZ327713 VRV327704:VRV327713 WBR327704:WBR327713 WLN327704:WLN327713 WVJ327704:WVJ327713 B393240:B393249 IX393240:IX393249 ST393240:ST393249 ACP393240:ACP393249 AML393240:AML393249 AWH393240:AWH393249 BGD393240:BGD393249 BPZ393240:BPZ393249 BZV393240:BZV393249 CJR393240:CJR393249 CTN393240:CTN393249 DDJ393240:DDJ393249 DNF393240:DNF393249 DXB393240:DXB393249 EGX393240:EGX393249 EQT393240:EQT393249 FAP393240:FAP393249 FKL393240:FKL393249 FUH393240:FUH393249 GED393240:GED393249 GNZ393240:GNZ393249 GXV393240:GXV393249 HHR393240:HHR393249 HRN393240:HRN393249 IBJ393240:IBJ393249 ILF393240:ILF393249 IVB393240:IVB393249 JEX393240:JEX393249 JOT393240:JOT393249 JYP393240:JYP393249 KIL393240:KIL393249 KSH393240:KSH393249 LCD393240:LCD393249 LLZ393240:LLZ393249 LVV393240:LVV393249 MFR393240:MFR393249 MPN393240:MPN393249 MZJ393240:MZJ393249 NJF393240:NJF393249 NTB393240:NTB393249 OCX393240:OCX393249 OMT393240:OMT393249 OWP393240:OWP393249 PGL393240:PGL393249 PQH393240:PQH393249 QAD393240:QAD393249 QJZ393240:QJZ393249 QTV393240:QTV393249 RDR393240:RDR393249 RNN393240:RNN393249 RXJ393240:RXJ393249 SHF393240:SHF393249 SRB393240:SRB393249 TAX393240:TAX393249 TKT393240:TKT393249 TUP393240:TUP393249 UEL393240:UEL393249 UOH393240:UOH393249 UYD393240:UYD393249 VHZ393240:VHZ393249 VRV393240:VRV393249 WBR393240:WBR393249 WLN393240:WLN393249 WVJ393240:WVJ393249 B458776:B458785 IX458776:IX458785 ST458776:ST458785 ACP458776:ACP458785 AML458776:AML458785 AWH458776:AWH458785 BGD458776:BGD458785 BPZ458776:BPZ458785 BZV458776:BZV458785 CJR458776:CJR458785 CTN458776:CTN458785 DDJ458776:DDJ458785 DNF458776:DNF458785 DXB458776:DXB458785 EGX458776:EGX458785 EQT458776:EQT458785 FAP458776:FAP458785 FKL458776:FKL458785 FUH458776:FUH458785 GED458776:GED458785 GNZ458776:GNZ458785 GXV458776:GXV458785 HHR458776:HHR458785 HRN458776:HRN458785 IBJ458776:IBJ458785 ILF458776:ILF458785 IVB458776:IVB458785 JEX458776:JEX458785 JOT458776:JOT458785 JYP458776:JYP458785 KIL458776:KIL458785 KSH458776:KSH458785 LCD458776:LCD458785 LLZ458776:LLZ458785 LVV458776:LVV458785 MFR458776:MFR458785 MPN458776:MPN458785 MZJ458776:MZJ458785 NJF458776:NJF458785 NTB458776:NTB458785 OCX458776:OCX458785 OMT458776:OMT458785 OWP458776:OWP458785 PGL458776:PGL458785 PQH458776:PQH458785 QAD458776:QAD458785 QJZ458776:QJZ458785 QTV458776:QTV458785 RDR458776:RDR458785 RNN458776:RNN458785 RXJ458776:RXJ458785 SHF458776:SHF458785 SRB458776:SRB458785 TAX458776:TAX458785 TKT458776:TKT458785 TUP458776:TUP458785 UEL458776:UEL458785 UOH458776:UOH458785 UYD458776:UYD458785 VHZ458776:VHZ458785 VRV458776:VRV458785 WBR458776:WBR458785 WLN458776:WLN458785 WVJ458776:WVJ458785 B524312:B524321 IX524312:IX524321 ST524312:ST524321 ACP524312:ACP524321 AML524312:AML524321 AWH524312:AWH524321 BGD524312:BGD524321 BPZ524312:BPZ524321 BZV524312:BZV524321 CJR524312:CJR524321 CTN524312:CTN524321 DDJ524312:DDJ524321 DNF524312:DNF524321 DXB524312:DXB524321 EGX524312:EGX524321 EQT524312:EQT524321 FAP524312:FAP524321 FKL524312:FKL524321 FUH524312:FUH524321 GED524312:GED524321 GNZ524312:GNZ524321 GXV524312:GXV524321 HHR524312:HHR524321 HRN524312:HRN524321 IBJ524312:IBJ524321 ILF524312:ILF524321 IVB524312:IVB524321 JEX524312:JEX524321 JOT524312:JOT524321 JYP524312:JYP524321 KIL524312:KIL524321 KSH524312:KSH524321 LCD524312:LCD524321 LLZ524312:LLZ524321 LVV524312:LVV524321 MFR524312:MFR524321 MPN524312:MPN524321 MZJ524312:MZJ524321 NJF524312:NJF524321 NTB524312:NTB524321 OCX524312:OCX524321 OMT524312:OMT524321 OWP524312:OWP524321 PGL524312:PGL524321 PQH524312:PQH524321 QAD524312:QAD524321 QJZ524312:QJZ524321 QTV524312:QTV524321 RDR524312:RDR524321 RNN524312:RNN524321 RXJ524312:RXJ524321 SHF524312:SHF524321 SRB524312:SRB524321 TAX524312:TAX524321 TKT524312:TKT524321 TUP524312:TUP524321 UEL524312:UEL524321 UOH524312:UOH524321 UYD524312:UYD524321 VHZ524312:VHZ524321 VRV524312:VRV524321 WBR524312:WBR524321 WLN524312:WLN524321 WVJ524312:WVJ524321 B589848:B589857 IX589848:IX589857 ST589848:ST589857 ACP589848:ACP589857 AML589848:AML589857 AWH589848:AWH589857 BGD589848:BGD589857 BPZ589848:BPZ589857 BZV589848:BZV589857 CJR589848:CJR589857 CTN589848:CTN589857 DDJ589848:DDJ589857 DNF589848:DNF589857 DXB589848:DXB589857 EGX589848:EGX589857 EQT589848:EQT589857 FAP589848:FAP589857 FKL589848:FKL589857 FUH589848:FUH589857 GED589848:GED589857 GNZ589848:GNZ589857 GXV589848:GXV589857 HHR589848:HHR589857 HRN589848:HRN589857 IBJ589848:IBJ589857 ILF589848:ILF589857 IVB589848:IVB589857 JEX589848:JEX589857 JOT589848:JOT589857 JYP589848:JYP589857 KIL589848:KIL589857 KSH589848:KSH589857 LCD589848:LCD589857 LLZ589848:LLZ589857 LVV589848:LVV589857 MFR589848:MFR589857 MPN589848:MPN589857 MZJ589848:MZJ589857 NJF589848:NJF589857 NTB589848:NTB589857 OCX589848:OCX589857 OMT589848:OMT589857 OWP589848:OWP589857 PGL589848:PGL589857 PQH589848:PQH589857 QAD589848:QAD589857 QJZ589848:QJZ589857 QTV589848:QTV589857 RDR589848:RDR589857 RNN589848:RNN589857 RXJ589848:RXJ589857 SHF589848:SHF589857 SRB589848:SRB589857 TAX589848:TAX589857 TKT589848:TKT589857 TUP589848:TUP589857 UEL589848:UEL589857 UOH589848:UOH589857 UYD589848:UYD589857 VHZ589848:VHZ589857 VRV589848:VRV589857 WBR589848:WBR589857 WLN589848:WLN589857 WVJ589848:WVJ589857 B655384:B655393 IX655384:IX655393 ST655384:ST655393 ACP655384:ACP655393 AML655384:AML655393 AWH655384:AWH655393 BGD655384:BGD655393 BPZ655384:BPZ655393 BZV655384:BZV655393 CJR655384:CJR655393 CTN655384:CTN655393 DDJ655384:DDJ655393 DNF655384:DNF655393 DXB655384:DXB655393 EGX655384:EGX655393 EQT655384:EQT655393 FAP655384:FAP655393 FKL655384:FKL655393 FUH655384:FUH655393 GED655384:GED655393 GNZ655384:GNZ655393 GXV655384:GXV655393 HHR655384:HHR655393 HRN655384:HRN655393 IBJ655384:IBJ655393 ILF655384:ILF655393 IVB655384:IVB655393 JEX655384:JEX655393 JOT655384:JOT655393 JYP655384:JYP655393 KIL655384:KIL655393 KSH655384:KSH655393 LCD655384:LCD655393 LLZ655384:LLZ655393 LVV655384:LVV655393 MFR655384:MFR655393 MPN655384:MPN655393 MZJ655384:MZJ655393 NJF655384:NJF655393 NTB655384:NTB655393 OCX655384:OCX655393 OMT655384:OMT655393 OWP655384:OWP655393 PGL655384:PGL655393 PQH655384:PQH655393 QAD655384:QAD655393 QJZ655384:QJZ655393 QTV655384:QTV655393 RDR655384:RDR655393 RNN655384:RNN655393 RXJ655384:RXJ655393 SHF655384:SHF655393 SRB655384:SRB655393 TAX655384:TAX655393 TKT655384:TKT655393 TUP655384:TUP655393 UEL655384:UEL655393 UOH655384:UOH655393 UYD655384:UYD655393 VHZ655384:VHZ655393 VRV655384:VRV655393 WBR655384:WBR655393 WLN655384:WLN655393 WVJ655384:WVJ655393 B720920:B720929 IX720920:IX720929 ST720920:ST720929 ACP720920:ACP720929 AML720920:AML720929 AWH720920:AWH720929 BGD720920:BGD720929 BPZ720920:BPZ720929 BZV720920:BZV720929 CJR720920:CJR720929 CTN720920:CTN720929 DDJ720920:DDJ720929 DNF720920:DNF720929 DXB720920:DXB720929 EGX720920:EGX720929 EQT720920:EQT720929 FAP720920:FAP720929 FKL720920:FKL720929 FUH720920:FUH720929 GED720920:GED720929 GNZ720920:GNZ720929 GXV720920:GXV720929 HHR720920:HHR720929 HRN720920:HRN720929 IBJ720920:IBJ720929 ILF720920:ILF720929 IVB720920:IVB720929 JEX720920:JEX720929 JOT720920:JOT720929 JYP720920:JYP720929 KIL720920:KIL720929 KSH720920:KSH720929 LCD720920:LCD720929 LLZ720920:LLZ720929 LVV720920:LVV720929 MFR720920:MFR720929 MPN720920:MPN720929 MZJ720920:MZJ720929 NJF720920:NJF720929 NTB720920:NTB720929 OCX720920:OCX720929 OMT720920:OMT720929 OWP720920:OWP720929 PGL720920:PGL720929 PQH720920:PQH720929 QAD720920:QAD720929 QJZ720920:QJZ720929 QTV720920:QTV720929 RDR720920:RDR720929 RNN720920:RNN720929 RXJ720920:RXJ720929 SHF720920:SHF720929 SRB720920:SRB720929 TAX720920:TAX720929 TKT720920:TKT720929 TUP720920:TUP720929 UEL720920:UEL720929 UOH720920:UOH720929 UYD720920:UYD720929 VHZ720920:VHZ720929 VRV720920:VRV720929 WBR720920:WBR720929 WLN720920:WLN720929 WVJ720920:WVJ720929 B786456:B786465 IX786456:IX786465 ST786456:ST786465 ACP786456:ACP786465 AML786456:AML786465 AWH786456:AWH786465 BGD786456:BGD786465 BPZ786456:BPZ786465 BZV786456:BZV786465 CJR786456:CJR786465 CTN786456:CTN786465 DDJ786456:DDJ786465 DNF786456:DNF786465 DXB786456:DXB786465 EGX786456:EGX786465 EQT786456:EQT786465 FAP786456:FAP786465 FKL786456:FKL786465 FUH786456:FUH786465 GED786456:GED786465 GNZ786456:GNZ786465 GXV786456:GXV786465 HHR786456:HHR786465 HRN786456:HRN786465 IBJ786456:IBJ786465 ILF786456:ILF786465 IVB786456:IVB786465 JEX786456:JEX786465 JOT786456:JOT786465 JYP786456:JYP786465 KIL786456:KIL786465 KSH786456:KSH786465 LCD786456:LCD786465 LLZ786456:LLZ786465 LVV786456:LVV786465 MFR786456:MFR786465 MPN786456:MPN786465 MZJ786456:MZJ786465 NJF786456:NJF786465 NTB786456:NTB786465 OCX786456:OCX786465 OMT786456:OMT786465 OWP786456:OWP786465 PGL786456:PGL786465 PQH786456:PQH786465 QAD786456:QAD786465 QJZ786456:QJZ786465 QTV786456:QTV786465 RDR786456:RDR786465 RNN786456:RNN786465 RXJ786456:RXJ786465 SHF786456:SHF786465 SRB786456:SRB786465 TAX786456:TAX786465 TKT786456:TKT786465 TUP786456:TUP786465 UEL786456:UEL786465 UOH786456:UOH786465 UYD786456:UYD786465 VHZ786456:VHZ786465 VRV786456:VRV786465 WBR786456:WBR786465 WLN786456:WLN786465 WVJ786456:WVJ786465 B851992:B852001 IX851992:IX852001 ST851992:ST852001 ACP851992:ACP852001 AML851992:AML852001 AWH851992:AWH852001 BGD851992:BGD852001 BPZ851992:BPZ852001 BZV851992:BZV852001 CJR851992:CJR852001 CTN851992:CTN852001 DDJ851992:DDJ852001 DNF851992:DNF852001 DXB851992:DXB852001 EGX851992:EGX852001 EQT851992:EQT852001 FAP851992:FAP852001 FKL851992:FKL852001 FUH851992:FUH852001 GED851992:GED852001 GNZ851992:GNZ852001 GXV851992:GXV852001 HHR851992:HHR852001 HRN851992:HRN852001 IBJ851992:IBJ852001 ILF851992:ILF852001 IVB851992:IVB852001 JEX851992:JEX852001 JOT851992:JOT852001 JYP851992:JYP852001 KIL851992:KIL852001 KSH851992:KSH852001 LCD851992:LCD852001 LLZ851992:LLZ852001 LVV851992:LVV852001 MFR851992:MFR852001 MPN851992:MPN852001 MZJ851992:MZJ852001 NJF851992:NJF852001 NTB851992:NTB852001 OCX851992:OCX852001 OMT851992:OMT852001 OWP851992:OWP852001 PGL851992:PGL852001 PQH851992:PQH852001 QAD851992:QAD852001 QJZ851992:QJZ852001 QTV851992:QTV852001 RDR851992:RDR852001 RNN851992:RNN852001 RXJ851992:RXJ852001 SHF851992:SHF852001 SRB851992:SRB852001 TAX851992:TAX852001 TKT851992:TKT852001 TUP851992:TUP852001 UEL851992:UEL852001 UOH851992:UOH852001 UYD851992:UYD852001 VHZ851992:VHZ852001 VRV851992:VRV852001 WBR851992:WBR852001 WLN851992:WLN852001 WVJ851992:WVJ852001 B917528:B917537 IX917528:IX917537 ST917528:ST917537 ACP917528:ACP917537 AML917528:AML917537 AWH917528:AWH917537 BGD917528:BGD917537 BPZ917528:BPZ917537 BZV917528:BZV917537 CJR917528:CJR917537 CTN917528:CTN917537 DDJ917528:DDJ917537 DNF917528:DNF917537 DXB917528:DXB917537 EGX917528:EGX917537 EQT917528:EQT917537 FAP917528:FAP917537 FKL917528:FKL917537 FUH917528:FUH917537 GED917528:GED917537 GNZ917528:GNZ917537 GXV917528:GXV917537 HHR917528:HHR917537 HRN917528:HRN917537 IBJ917528:IBJ917537 ILF917528:ILF917537 IVB917528:IVB917537 JEX917528:JEX917537 JOT917528:JOT917537 JYP917528:JYP917537 KIL917528:KIL917537 KSH917528:KSH917537 LCD917528:LCD917537 LLZ917528:LLZ917537 LVV917528:LVV917537 MFR917528:MFR917537 MPN917528:MPN917537 MZJ917528:MZJ917537 NJF917528:NJF917537 NTB917528:NTB917537 OCX917528:OCX917537 OMT917528:OMT917537 OWP917528:OWP917537 PGL917528:PGL917537 PQH917528:PQH917537 QAD917528:QAD917537 QJZ917528:QJZ917537 QTV917528:QTV917537 RDR917528:RDR917537 RNN917528:RNN917537 RXJ917528:RXJ917537 SHF917528:SHF917537 SRB917528:SRB917537 TAX917528:TAX917537 TKT917528:TKT917537 TUP917528:TUP917537 UEL917528:UEL917537 UOH917528:UOH917537 UYD917528:UYD917537 VHZ917528:VHZ917537 VRV917528:VRV917537 WBR917528:WBR917537 WLN917528:WLN917537 WVJ917528:WVJ917537 B983064:B983073 IX983064:IX983073 ST983064:ST983073 ACP983064:ACP983073 AML983064:AML983073 AWH983064:AWH983073 BGD983064:BGD983073 BPZ983064:BPZ983073 BZV983064:BZV983073 CJR983064:CJR983073 CTN983064:CTN983073 DDJ983064:DDJ983073 DNF983064:DNF983073 DXB983064:DXB983073 EGX983064:EGX983073 EQT983064:EQT983073 FAP983064:FAP983073 FKL983064:FKL983073 FUH983064:FUH983073 GED983064:GED983073 GNZ983064:GNZ983073 GXV983064:GXV983073 HHR983064:HHR983073 HRN983064:HRN983073 IBJ983064:IBJ983073 ILF983064:ILF983073 IVB983064:IVB983073 JEX983064:JEX983073 JOT983064:JOT983073 JYP983064:JYP983073 KIL983064:KIL983073 KSH983064:KSH983073 LCD983064:LCD983073 LLZ983064:LLZ983073 LVV983064:LVV983073 MFR983064:MFR983073 MPN983064:MPN983073 MZJ983064:MZJ983073 NJF983064:NJF983073 NTB983064:NTB983073 OCX983064:OCX983073 OMT983064:OMT983073 OWP983064:OWP983073 PGL983064:PGL983073 PQH983064:PQH983073 QAD983064:QAD983073 QJZ983064:QJZ983073 QTV983064:QTV983073 RDR983064:RDR983073 RNN983064:RNN983073 RXJ983064:RXJ983073 SHF983064:SHF983073 SRB983064:SRB983073 TAX983064:TAX983073 TKT983064:TKT983073 TUP983064:TUP983073 UEL983064:UEL983073 UOH983064:UOH983073 UYD983064:UYD983073 VHZ983064:VHZ983073 VRV983064:VRV983073 WBR983064:WBR983073 WLN983064:WLN983073 WVJ983064:WVJ983073 B37:B51 IX37:IX51 ST37:ST51 ACP37:ACP51 AML37:AML51 AWH37:AWH51 BGD37:BGD51 BPZ37:BPZ51 BZV37:BZV51 CJR37:CJR51 CTN37:CTN51 DDJ37:DDJ51 DNF37:DNF51 DXB37:DXB51 EGX37:EGX51 EQT37:EQT51 FAP37:FAP51 FKL37:FKL51 FUH37:FUH51 GED37:GED51 GNZ37:GNZ51 GXV37:GXV51 HHR37:HHR51 HRN37:HRN51 IBJ37:IBJ51 ILF37:ILF51 IVB37:IVB51 JEX37:JEX51 JOT37:JOT51 JYP37:JYP51 KIL37:KIL51 KSH37:KSH51 LCD37:LCD51 LLZ37:LLZ51 LVV37:LVV51 MFR37:MFR51 MPN37:MPN51 MZJ37:MZJ51 NJF37:NJF51 NTB37:NTB51 OCX37:OCX51 OMT37:OMT51 OWP37:OWP51 PGL37:PGL51 PQH37:PQH51 QAD37:QAD51 QJZ37:QJZ51 QTV37:QTV51 RDR37:RDR51 RNN37:RNN51 RXJ37:RXJ51 SHF37:SHF51 SRB37:SRB51 TAX37:TAX51 TKT37:TKT51 TUP37:TUP51 UEL37:UEL51 UOH37:UOH51 UYD37:UYD51 VHZ37:VHZ51 VRV37:VRV51 WBR37:WBR51 WLN37:WLN51 WVJ37:WVJ51 B65573:B65587 IX65573:IX65587 ST65573:ST65587 ACP65573:ACP65587 AML65573:AML65587 AWH65573:AWH65587 BGD65573:BGD65587 BPZ65573:BPZ65587 BZV65573:BZV65587 CJR65573:CJR65587 CTN65573:CTN65587 DDJ65573:DDJ65587 DNF65573:DNF65587 DXB65573:DXB65587 EGX65573:EGX65587 EQT65573:EQT65587 FAP65573:FAP65587 FKL65573:FKL65587 FUH65573:FUH65587 GED65573:GED65587 GNZ65573:GNZ65587 GXV65573:GXV65587 HHR65573:HHR65587 HRN65573:HRN65587 IBJ65573:IBJ65587 ILF65573:ILF65587 IVB65573:IVB65587 JEX65573:JEX65587 JOT65573:JOT65587 JYP65573:JYP65587 KIL65573:KIL65587 KSH65573:KSH65587 LCD65573:LCD65587 LLZ65573:LLZ65587 LVV65573:LVV65587 MFR65573:MFR65587 MPN65573:MPN65587 MZJ65573:MZJ65587 NJF65573:NJF65587 NTB65573:NTB65587 OCX65573:OCX65587 OMT65573:OMT65587 OWP65573:OWP65587 PGL65573:PGL65587 PQH65573:PQH65587 QAD65573:QAD65587 QJZ65573:QJZ65587 QTV65573:QTV65587 RDR65573:RDR65587 RNN65573:RNN65587 RXJ65573:RXJ65587 SHF65573:SHF65587 SRB65573:SRB65587 TAX65573:TAX65587 TKT65573:TKT65587 TUP65573:TUP65587 UEL65573:UEL65587 UOH65573:UOH65587 UYD65573:UYD65587 VHZ65573:VHZ65587 VRV65573:VRV65587 WBR65573:WBR65587 WLN65573:WLN65587 WVJ65573:WVJ65587 B131109:B131123 IX131109:IX131123 ST131109:ST131123 ACP131109:ACP131123 AML131109:AML131123 AWH131109:AWH131123 BGD131109:BGD131123 BPZ131109:BPZ131123 BZV131109:BZV131123 CJR131109:CJR131123 CTN131109:CTN131123 DDJ131109:DDJ131123 DNF131109:DNF131123 DXB131109:DXB131123 EGX131109:EGX131123 EQT131109:EQT131123 FAP131109:FAP131123 FKL131109:FKL131123 FUH131109:FUH131123 GED131109:GED131123 GNZ131109:GNZ131123 GXV131109:GXV131123 HHR131109:HHR131123 HRN131109:HRN131123 IBJ131109:IBJ131123 ILF131109:ILF131123 IVB131109:IVB131123 JEX131109:JEX131123 JOT131109:JOT131123 JYP131109:JYP131123 KIL131109:KIL131123 KSH131109:KSH131123 LCD131109:LCD131123 LLZ131109:LLZ131123 LVV131109:LVV131123 MFR131109:MFR131123 MPN131109:MPN131123 MZJ131109:MZJ131123 NJF131109:NJF131123 NTB131109:NTB131123 OCX131109:OCX131123 OMT131109:OMT131123 OWP131109:OWP131123 PGL131109:PGL131123 PQH131109:PQH131123 QAD131109:QAD131123 QJZ131109:QJZ131123 QTV131109:QTV131123 RDR131109:RDR131123 RNN131109:RNN131123 RXJ131109:RXJ131123 SHF131109:SHF131123 SRB131109:SRB131123 TAX131109:TAX131123 TKT131109:TKT131123 TUP131109:TUP131123 UEL131109:UEL131123 UOH131109:UOH131123 UYD131109:UYD131123 VHZ131109:VHZ131123 VRV131109:VRV131123 WBR131109:WBR131123 WLN131109:WLN131123 WVJ131109:WVJ131123 B196645:B196659 IX196645:IX196659 ST196645:ST196659 ACP196645:ACP196659 AML196645:AML196659 AWH196645:AWH196659 BGD196645:BGD196659 BPZ196645:BPZ196659 BZV196645:BZV196659 CJR196645:CJR196659 CTN196645:CTN196659 DDJ196645:DDJ196659 DNF196645:DNF196659 DXB196645:DXB196659 EGX196645:EGX196659 EQT196645:EQT196659 FAP196645:FAP196659 FKL196645:FKL196659 FUH196645:FUH196659 GED196645:GED196659 GNZ196645:GNZ196659 GXV196645:GXV196659 HHR196645:HHR196659 HRN196645:HRN196659 IBJ196645:IBJ196659 ILF196645:ILF196659 IVB196645:IVB196659 JEX196645:JEX196659 JOT196645:JOT196659 JYP196645:JYP196659 KIL196645:KIL196659 KSH196645:KSH196659 LCD196645:LCD196659 LLZ196645:LLZ196659 LVV196645:LVV196659 MFR196645:MFR196659 MPN196645:MPN196659 MZJ196645:MZJ196659 NJF196645:NJF196659 NTB196645:NTB196659 OCX196645:OCX196659 OMT196645:OMT196659 OWP196645:OWP196659 PGL196645:PGL196659 PQH196645:PQH196659 QAD196645:QAD196659 QJZ196645:QJZ196659 QTV196645:QTV196659 RDR196645:RDR196659 RNN196645:RNN196659 RXJ196645:RXJ196659 SHF196645:SHF196659 SRB196645:SRB196659 TAX196645:TAX196659 TKT196645:TKT196659 TUP196645:TUP196659 UEL196645:UEL196659 UOH196645:UOH196659 UYD196645:UYD196659 VHZ196645:VHZ196659 VRV196645:VRV196659 WBR196645:WBR196659 WLN196645:WLN196659 WVJ196645:WVJ196659 B262181:B262195 IX262181:IX262195 ST262181:ST262195 ACP262181:ACP262195 AML262181:AML262195 AWH262181:AWH262195 BGD262181:BGD262195 BPZ262181:BPZ262195 BZV262181:BZV262195 CJR262181:CJR262195 CTN262181:CTN262195 DDJ262181:DDJ262195 DNF262181:DNF262195 DXB262181:DXB262195 EGX262181:EGX262195 EQT262181:EQT262195 FAP262181:FAP262195 FKL262181:FKL262195 FUH262181:FUH262195 GED262181:GED262195 GNZ262181:GNZ262195 GXV262181:GXV262195 HHR262181:HHR262195 HRN262181:HRN262195 IBJ262181:IBJ262195 ILF262181:ILF262195 IVB262181:IVB262195 JEX262181:JEX262195 JOT262181:JOT262195 JYP262181:JYP262195 KIL262181:KIL262195 KSH262181:KSH262195 LCD262181:LCD262195 LLZ262181:LLZ262195 LVV262181:LVV262195 MFR262181:MFR262195 MPN262181:MPN262195 MZJ262181:MZJ262195 NJF262181:NJF262195 NTB262181:NTB262195 OCX262181:OCX262195 OMT262181:OMT262195 OWP262181:OWP262195 PGL262181:PGL262195 PQH262181:PQH262195 QAD262181:QAD262195 QJZ262181:QJZ262195 QTV262181:QTV262195 RDR262181:RDR262195 RNN262181:RNN262195 RXJ262181:RXJ262195 SHF262181:SHF262195 SRB262181:SRB262195 TAX262181:TAX262195 TKT262181:TKT262195 TUP262181:TUP262195 UEL262181:UEL262195 UOH262181:UOH262195 UYD262181:UYD262195 VHZ262181:VHZ262195 VRV262181:VRV262195 WBR262181:WBR262195 WLN262181:WLN262195 WVJ262181:WVJ262195 B327717:B327731 IX327717:IX327731 ST327717:ST327731 ACP327717:ACP327731 AML327717:AML327731 AWH327717:AWH327731 BGD327717:BGD327731 BPZ327717:BPZ327731 BZV327717:BZV327731 CJR327717:CJR327731 CTN327717:CTN327731 DDJ327717:DDJ327731 DNF327717:DNF327731 DXB327717:DXB327731 EGX327717:EGX327731 EQT327717:EQT327731 FAP327717:FAP327731 FKL327717:FKL327731 FUH327717:FUH327731 GED327717:GED327731 GNZ327717:GNZ327731 GXV327717:GXV327731 HHR327717:HHR327731 HRN327717:HRN327731 IBJ327717:IBJ327731 ILF327717:ILF327731 IVB327717:IVB327731 JEX327717:JEX327731 JOT327717:JOT327731 JYP327717:JYP327731 KIL327717:KIL327731 KSH327717:KSH327731 LCD327717:LCD327731 LLZ327717:LLZ327731 LVV327717:LVV327731 MFR327717:MFR327731 MPN327717:MPN327731 MZJ327717:MZJ327731 NJF327717:NJF327731 NTB327717:NTB327731 OCX327717:OCX327731 OMT327717:OMT327731 OWP327717:OWP327731 PGL327717:PGL327731 PQH327717:PQH327731 QAD327717:QAD327731 QJZ327717:QJZ327731 QTV327717:QTV327731 RDR327717:RDR327731 RNN327717:RNN327731 RXJ327717:RXJ327731 SHF327717:SHF327731 SRB327717:SRB327731 TAX327717:TAX327731 TKT327717:TKT327731 TUP327717:TUP327731 UEL327717:UEL327731 UOH327717:UOH327731 UYD327717:UYD327731 VHZ327717:VHZ327731 VRV327717:VRV327731 WBR327717:WBR327731 WLN327717:WLN327731 WVJ327717:WVJ327731 B393253:B393267 IX393253:IX393267 ST393253:ST393267 ACP393253:ACP393267 AML393253:AML393267 AWH393253:AWH393267 BGD393253:BGD393267 BPZ393253:BPZ393267 BZV393253:BZV393267 CJR393253:CJR393267 CTN393253:CTN393267 DDJ393253:DDJ393267 DNF393253:DNF393267 DXB393253:DXB393267 EGX393253:EGX393267 EQT393253:EQT393267 FAP393253:FAP393267 FKL393253:FKL393267 FUH393253:FUH393267 GED393253:GED393267 GNZ393253:GNZ393267 GXV393253:GXV393267 HHR393253:HHR393267 HRN393253:HRN393267 IBJ393253:IBJ393267 ILF393253:ILF393267 IVB393253:IVB393267 JEX393253:JEX393267 JOT393253:JOT393267 JYP393253:JYP393267 KIL393253:KIL393267 KSH393253:KSH393267 LCD393253:LCD393267 LLZ393253:LLZ393267 LVV393253:LVV393267 MFR393253:MFR393267 MPN393253:MPN393267 MZJ393253:MZJ393267 NJF393253:NJF393267 NTB393253:NTB393267 OCX393253:OCX393267 OMT393253:OMT393267 OWP393253:OWP393267 PGL393253:PGL393267 PQH393253:PQH393267 QAD393253:QAD393267 QJZ393253:QJZ393267 QTV393253:QTV393267 RDR393253:RDR393267 RNN393253:RNN393267 RXJ393253:RXJ393267 SHF393253:SHF393267 SRB393253:SRB393267 TAX393253:TAX393267 TKT393253:TKT393267 TUP393253:TUP393267 UEL393253:UEL393267 UOH393253:UOH393267 UYD393253:UYD393267 VHZ393253:VHZ393267 VRV393253:VRV393267 WBR393253:WBR393267 WLN393253:WLN393267 WVJ393253:WVJ393267 B458789:B458803 IX458789:IX458803 ST458789:ST458803 ACP458789:ACP458803 AML458789:AML458803 AWH458789:AWH458803 BGD458789:BGD458803 BPZ458789:BPZ458803 BZV458789:BZV458803 CJR458789:CJR458803 CTN458789:CTN458803 DDJ458789:DDJ458803 DNF458789:DNF458803 DXB458789:DXB458803 EGX458789:EGX458803 EQT458789:EQT458803 FAP458789:FAP458803 FKL458789:FKL458803 FUH458789:FUH458803 GED458789:GED458803 GNZ458789:GNZ458803 GXV458789:GXV458803 HHR458789:HHR458803 HRN458789:HRN458803 IBJ458789:IBJ458803 ILF458789:ILF458803 IVB458789:IVB458803 JEX458789:JEX458803 JOT458789:JOT458803 JYP458789:JYP458803 KIL458789:KIL458803 KSH458789:KSH458803 LCD458789:LCD458803 LLZ458789:LLZ458803 LVV458789:LVV458803 MFR458789:MFR458803 MPN458789:MPN458803 MZJ458789:MZJ458803 NJF458789:NJF458803 NTB458789:NTB458803 OCX458789:OCX458803 OMT458789:OMT458803 OWP458789:OWP458803 PGL458789:PGL458803 PQH458789:PQH458803 QAD458789:QAD458803 QJZ458789:QJZ458803 QTV458789:QTV458803 RDR458789:RDR458803 RNN458789:RNN458803 RXJ458789:RXJ458803 SHF458789:SHF458803 SRB458789:SRB458803 TAX458789:TAX458803 TKT458789:TKT458803 TUP458789:TUP458803 UEL458789:UEL458803 UOH458789:UOH458803 UYD458789:UYD458803 VHZ458789:VHZ458803 VRV458789:VRV458803 WBR458789:WBR458803 WLN458789:WLN458803 WVJ458789:WVJ458803 B524325:B524339 IX524325:IX524339 ST524325:ST524339 ACP524325:ACP524339 AML524325:AML524339 AWH524325:AWH524339 BGD524325:BGD524339 BPZ524325:BPZ524339 BZV524325:BZV524339 CJR524325:CJR524339 CTN524325:CTN524339 DDJ524325:DDJ524339 DNF524325:DNF524339 DXB524325:DXB524339 EGX524325:EGX524339 EQT524325:EQT524339 FAP524325:FAP524339 FKL524325:FKL524339 FUH524325:FUH524339 GED524325:GED524339 GNZ524325:GNZ524339 GXV524325:GXV524339 HHR524325:HHR524339 HRN524325:HRN524339 IBJ524325:IBJ524339 ILF524325:ILF524339 IVB524325:IVB524339 JEX524325:JEX524339 JOT524325:JOT524339 JYP524325:JYP524339 KIL524325:KIL524339 KSH524325:KSH524339 LCD524325:LCD524339 LLZ524325:LLZ524339 LVV524325:LVV524339 MFR524325:MFR524339 MPN524325:MPN524339 MZJ524325:MZJ524339 NJF524325:NJF524339 NTB524325:NTB524339 OCX524325:OCX524339 OMT524325:OMT524339 OWP524325:OWP524339 PGL524325:PGL524339 PQH524325:PQH524339 QAD524325:QAD524339 QJZ524325:QJZ524339 QTV524325:QTV524339 RDR524325:RDR524339 RNN524325:RNN524339 RXJ524325:RXJ524339 SHF524325:SHF524339 SRB524325:SRB524339 TAX524325:TAX524339 TKT524325:TKT524339 TUP524325:TUP524339 UEL524325:UEL524339 UOH524325:UOH524339 UYD524325:UYD524339 VHZ524325:VHZ524339 VRV524325:VRV524339 WBR524325:WBR524339 WLN524325:WLN524339 WVJ524325:WVJ524339 B589861:B589875 IX589861:IX589875 ST589861:ST589875 ACP589861:ACP589875 AML589861:AML589875 AWH589861:AWH589875 BGD589861:BGD589875 BPZ589861:BPZ589875 BZV589861:BZV589875 CJR589861:CJR589875 CTN589861:CTN589875 DDJ589861:DDJ589875 DNF589861:DNF589875 DXB589861:DXB589875 EGX589861:EGX589875 EQT589861:EQT589875 FAP589861:FAP589875 FKL589861:FKL589875 FUH589861:FUH589875 GED589861:GED589875 GNZ589861:GNZ589875 GXV589861:GXV589875 HHR589861:HHR589875 HRN589861:HRN589875 IBJ589861:IBJ589875 ILF589861:ILF589875 IVB589861:IVB589875 JEX589861:JEX589875 JOT589861:JOT589875 JYP589861:JYP589875 KIL589861:KIL589875 KSH589861:KSH589875 LCD589861:LCD589875 LLZ589861:LLZ589875 LVV589861:LVV589875 MFR589861:MFR589875 MPN589861:MPN589875 MZJ589861:MZJ589875 NJF589861:NJF589875 NTB589861:NTB589875 OCX589861:OCX589875 OMT589861:OMT589875 OWP589861:OWP589875 PGL589861:PGL589875 PQH589861:PQH589875 QAD589861:QAD589875 QJZ589861:QJZ589875 QTV589861:QTV589875 RDR589861:RDR589875 RNN589861:RNN589875 RXJ589861:RXJ589875 SHF589861:SHF589875 SRB589861:SRB589875 TAX589861:TAX589875 TKT589861:TKT589875 TUP589861:TUP589875 UEL589861:UEL589875 UOH589861:UOH589875 UYD589861:UYD589875 VHZ589861:VHZ589875 VRV589861:VRV589875 WBR589861:WBR589875 WLN589861:WLN589875 WVJ589861:WVJ589875 B655397:B655411 IX655397:IX655411 ST655397:ST655411 ACP655397:ACP655411 AML655397:AML655411 AWH655397:AWH655411 BGD655397:BGD655411 BPZ655397:BPZ655411 BZV655397:BZV655411 CJR655397:CJR655411 CTN655397:CTN655411 DDJ655397:DDJ655411 DNF655397:DNF655411 DXB655397:DXB655411 EGX655397:EGX655411 EQT655397:EQT655411 FAP655397:FAP655411 FKL655397:FKL655411 FUH655397:FUH655411 GED655397:GED655411 GNZ655397:GNZ655411 GXV655397:GXV655411 HHR655397:HHR655411 HRN655397:HRN655411 IBJ655397:IBJ655411 ILF655397:ILF655411 IVB655397:IVB655411 JEX655397:JEX655411 JOT655397:JOT655411 JYP655397:JYP655411 KIL655397:KIL655411 KSH655397:KSH655411 LCD655397:LCD655411 LLZ655397:LLZ655411 LVV655397:LVV655411 MFR655397:MFR655411 MPN655397:MPN655411 MZJ655397:MZJ655411 NJF655397:NJF655411 NTB655397:NTB655411 OCX655397:OCX655411 OMT655397:OMT655411 OWP655397:OWP655411 PGL655397:PGL655411 PQH655397:PQH655411 QAD655397:QAD655411 QJZ655397:QJZ655411 QTV655397:QTV655411 RDR655397:RDR655411 RNN655397:RNN655411 RXJ655397:RXJ655411 SHF655397:SHF655411 SRB655397:SRB655411 TAX655397:TAX655411 TKT655397:TKT655411 TUP655397:TUP655411 UEL655397:UEL655411 UOH655397:UOH655411 UYD655397:UYD655411 VHZ655397:VHZ655411 VRV655397:VRV655411 WBR655397:WBR655411 WLN655397:WLN655411 WVJ655397:WVJ655411 B720933:B720947 IX720933:IX720947 ST720933:ST720947 ACP720933:ACP720947 AML720933:AML720947 AWH720933:AWH720947 BGD720933:BGD720947 BPZ720933:BPZ720947 BZV720933:BZV720947 CJR720933:CJR720947 CTN720933:CTN720947 DDJ720933:DDJ720947 DNF720933:DNF720947 DXB720933:DXB720947 EGX720933:EGX720947 EQT720933:EQT720947 FAP720933:FAP720947 FKL720933:FKL720947 FUH720933:FUH720947 GED720933:GED720947 GNZ720933:GNZ720947 GXV720933:GXV720947 HHR720933:HHR720947 HRN720933:HRN720947 IBJ720933:IBJ720947 ILF720933:ILF720947 IVB720933:IVB720947 JEX720933:JEX720947 JOT720933:JOT720947 JYP720933:JYP720947 KIL720933:KIL720947 KSH720933:KSH720947 LCD720933:LCD720947 LLZ720933:LLZ720947 LVV720933:LVV720947 MFR720933:MFR720947 MPN720933:MPN720947 MZJ720933:MZJ720947 NJF720933:NJF720947 NTB720933:NTB720947 OCX720933:OCX720947 OMT720933:OMT720947 OWP720933:OWP720947 PGL720933:PGL720947 PQH720933:PQH720947 QAD720933:QAD720947 QJZ720933:QJZ720947 QTV720933:QTV720947 RDR720933:RDR720947 RNN720933:RNN720947 RXJ720933:RXJ720947 SHF720933:SHF720947 SRB720933:SRB720947 TAX720933:TAX720947 TKT720933:TKT720947 TUP720933:TUP720947 UEL720933:UEL720947 UOH720933:UOH720947 UYD720933:UYD720947 VHZ720933:VHZ720947 VRV720933:VRV720947 WBR720933:WBR720947 WLN720933:WLN720947 WVJ720933:WVJ720947 B786469:B786483 IX786469:IX786483 ST786469:ST786483 ACP786469:ACP786483 AML786469:AML786483 AWH786469:AWH786483 BGD786469:BGD786483 BPZ786469:BPZ786483 BZV786469:BZV786483 CJR786469:CJR786483 CTN786469:CTN786483 DDJ786469:DDJ786483 DNF786469:DNF786483 DXB786469:DXB786483 EGX786469:EGX786483 EQT786469:EQT786483 FAP786469:FAP786483 FKL786469:FKL786483 FUH786469:FUH786483 GED786469:GED786483 GNZ786469:GNZ786483 GXV786469:GXV786483 HHR786469:HHR786483 HRN786469:HRN786483 IBJ786469:IBJ786483 ILF786469:ILF786483 IVB786469:IVB786483 JEX786469:JEX786483 JOT786469:JOT786483 JYP786469:JYP786483 KIL786469:KIL786483 KSH786469:KSH786483 LCD786469:LCD786483 LLZ786469:LLZ786483 LVV786469:LVV786483 MFR786469:MFR786483 MPN786469:MPN786483 MZJ786469:MZJ786483 NJF786469:NJF786483 NTB786469:NTB786483 OCX786469:OCX786483 OMT786469:OMT786483 OWP786469:OWP786483 PGL786469:PGL786483 PQH786469:PQH786483 QAD786469:QAD786483 QJZ786469:QJZ786483 QTV786469:QTV786483 RDR786469:RDR786483 RNN786469:RNN786483 RXJ786469:RXJ786483 SHF786469:SHF786483 SRB786469:SRB786483 TAX786469:TAX786483 TKT786469:TKT786483 TUP786469:TUP786483 UEL786469:UEL786483 UOH786469:UOH786483 UYD786469:UYD786483 VHZ786469:VHZ786483 VRV786469:VRV786483 WBR786469:WBR786483 WLN786469:WLN786483 WVJ786469:WVJ786483 B852005:B852019 IX852005:IX852019 ST852005:ST852019 ACP852005:ACP852019 AML852005:AML852019 AWH852005:AWH852019 BGD852005:BGD852019 BPZ852005:BPZ852019 BZV852005:BZV852019 CJR852005:CJR852019 CTN852005:CTN852019 DDJ852005:DDJ852019 DNF852005:DNF852019 DXB852005:DXB852019 EGX852005:EGX852019 EQT852005:EQT852019 FAP852005:FAP852019 FKL852005:FKL852019 FUH852005:FUH852019 GED852005:GED852019 GNZ852005:GNZ852019 GXV852005:GXV852019 HHR852005:HHR852019 HRN852005:HRN852019 IBJ852005:IBJ852019 ILF852005:ILF852019 IVB852005:IVB852019 JEX852005:JEX852019 JOT852005:JOT852019 JYP852005:JYP852019 KIL852005:KIL852019 KSH852005:KSH852019 LCD852005:LCD852019 LLZ852005:LLZ852019 LVV852005:LVV852019 MFR852005:MFR852019 MPN852005:MPN852019 MZJ852005:MZJ852019 NJF852005:NJF852019 NTB852005:NTB852019 OCX852005:OCX852019 OMT852005:OMT852019 OWP852005:OWP852019 PGL852005:PGL852019 PQH852005:PQH852019 QAD852005:QAD852019 QJZ852005:QJZ852019 QTV852005:QTV852019 RDR852005:RDR852019 RNN852005:RNN852019 RXJ852005:RXJ852019 SHF852005:SHF852019 SRB852005:SRB852019 TAX852005:TAX852019 TKT852005:TKT852019 TUP852005:TUP852019 UEL852005:UEL852019 UOH852005:UOH852019 UYD852005:UYD852019 VHZ852005:VHZ852019 VRV852005:VRV852019 WBR852005:WBR852019 WLN852005:WLN852019 WVJ852005:WVJ852019 B917541:B917555 IX917541:IX917555 ST917541:ST917555 ACP917541:ACP917555 AML917541:AML917555 AWH917541:AWH917555 BGD917541:BGD917555 BPZ917541:BPZ917555 BZV917541:BZV917555 CJR917541:CJR917555 CTN917541:CTN917555 DDJ917541:DDJ917555 DNF917541:DNF917555 DXB917541:DXB917555 EGX917541:EGX917555 EQT917541:EQT917555 FAP917541:FAP917555 FKL917541:FKL917555 FUH917541:FUH917555 GED917541:GED917555 GNZ917541:GNZ917555 GXV917541:GXV917555 HHR917541:HHR917555 HRN917541:HRN917555 IBJ917541:IBJ917555 ILF917541:ILF917555 IVB917541:IVB917555 JEX917541:JEX917555 JOT917541:JOT917555 JYP917541:JYP917555 KIL917541:KIL917555 KSH917541:KSH917555 LCD917541:LCD917555 LLZ917541:LLZ917555 LVV917541:LVV917555 MFR917541:MFR917555 MPN917541:MPN917555 MZJ917541:MZJ917555 NJF917541:NJF917555 NTB917541:NTB917555 OCX917541:OCX917555 OMT917541:OMT917555 OWP917541:OWP917555 PGL917541:PGL917555 PQH917541:PQH917555 QAD917541:QAD917555 QJZ917541:QJZ917555 QTV917541:QTV917555 RDR917541:RDR917555 RNN917541:RNN917555 RXJ917541:RXJ917555 SHF917541:SHF917555 SRB917541:SRB917555 TAX917541:TAX917555 TKT917541:TKT917555 TUP917541:TUP917555 UEL917541:UEL917555 UOH917541:UOH917555 UYD917541:UYD917555 VHZ917541:VHZ917555 VRV917541:VRV917555 WBR917541:WBR917555 WLN917541:WLN917555 WVJ917541:WVJ917555 B983077:B983091 IX983077:IX983091 ST983077:ST983091 ACP983077:ACP983091 AML983077:AML983091 AWH983077:AWH983091 BGD983077:BGD983091 BPZ983077:BPZ983091 BZV983077:BZV983091 CJR983077:CJR983091 CTN983077:CTN983091 DDJ983077:DDJ983091 DNF983077:DNF983091 DXB983077:DXB983091 EGX983077:EGX983091 EQT983077:EQT983091 FAP983077:FAP983091 FKL983077:FKL983091 FUH983077:FUH983091 GED983077:GED983091 GNZ983077:GNZ983091 GXV983077:GXV983091 HHR983077:HHR983091 HRN983077:HRN983091 IBJ983077:IBJ983091 ILF983077:ILF983091 IVB983077:IVB983091 JEX983077:JEX983091 JOT983077:JOT983091 JYP983077:JYP983091 KIL983077:KIL983091 KSH983077:KSH983091 LCD983077:LCD983091 LLZ983077:LLZ983091 LVV983077:LVV983091 MFR983077:MFR983091 MPN983077:MPN983091 MZJ983077:MZJ983091 NJF983077:NJF983091 NTB983077:NTB983091 OCX983077:OCX983091 OMT983077:OMT983091 OWP983077:OWP983091 PGL983077:PGL983091 PQH983077:PQH983091 QAD983077:QAD983091 QJZ983077:QJZ983091 QTV983077:QTV983091 RDR983077:RDR983091 RNN983077:RNN983091 RXJ983077:RXJ983091 SHF983077:SHF983091 SRB983077:SRB983091 TAX983077:TAX983091 TKT983077:TKT983091 TUP983077:TUP983091 UEL983077:UEL983091 UOH983077:UOH983091 UYD983077:UYD983091 VHZ983077:VHZ983091 VRV983077:VRV983091 WBR983077:WBR983091 WLN983077:WLN983091 WVJ983077:WVJ983091">
      <formula1>#REF!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2:I12"/>
  <sheetViews>
    <sheetView zoomScaleSheetLayoutView="100" workbookViewId="0">
      <selection activeCell="W11" sqref="W11:Z110"/>
    </sheetView>
  </sheetViews>
  <sheetFormatPr defaultColWidth="8.875" defaultRowHeight="17.25"/>
  <cols>
    <col min="1" max="1" width="3.125" style="74" customWidth="1"/>
    <col min="2" max="2" width="13.25" style="112" customWidth="1"/>
    <col min="3" max="3" width="15.75" style="104" customWidth="1"/>
    <col min="4" max="4" width="13" style="104" customWidth="1"/>
    <col min="5" max="5" width="15.875" style="105" customWidth="1"/>
    <col min="6" max="6" width="15.875" style="104" customWidth="1"/>
    <col min="7" max="7" width="15.875" style="105" customWidth="1"/>
    <col min="8" max="8" width="15.875" style="104" customWidth="1"/>
    <col min="9" max="9" width="15.875" style="105" customWidth="1"/>
    <col min="10" max="256" width="8.875" style="74"/>
    <col min="257" max="257" width="3.125" style="74" customWidth="1"/>
    <col min="258" max="258" width="13.25" style="74" customWidth="1"/>
    <col min="259" max="259" width="15.75" style="74" customWidth="1"/>
    <col min="260" max="260" width="13" style="74" customWidth="1"/>
    <col min="261" max="265" width="15.875" style="74" customWidth="1"/>
    <col min="266" max="512" width="8.875" style="74"/>
    <col min="513" max="513" width="3.125" style="74" customWidth="1"/>
    <col min="514" max="514" width="13.25" style="74" customWidth="1"/>
    <col min="515" max="515" width="15.75" style="74" customWidth="1"/>
    <col min="516" max="516" width="13" style="74" customWidth="1"/>
    <col min="517" max="521" width="15.875" style="74" customWidth="1"/>
    <col min="522" max="768" width="8.875" style="74"/>
    <col min="769" max="769" width="3.125" style="74" customWidth="1"/>
    <col min="770" max="770" width="13.25" style="74" customWidth="1"/>
    <col min="771" max="771" width="15.75" style="74" customWidth="1"/>
    <col min="772" max="772" width="13" style="74" customWidth="1"/>
    <col min="773" max="777" width="15.875" style="74" customWidth="1"/>
    <col min="778" max="1024" width="8.875" style="74"/>
    <col min="1025" max="1025" width="3.125" style="74" customWidth="1"/>
    <col min="1026" max="1026" width="13.25" style="74" customWidth="1"/>
    <col min="1027" max="1027" width="15.75" style="74" customWidth="1"/>
    <col min="1028" max="1028" width="13" style="74" customWidth="1"/>
    <col min="1029" max="1033" width="15.875" style="74" customWidth="1"/>
    <col min="1034" max="1280" width="8.875" style="74"/>
    <col min="1281" max="1281" width="3.125" style="74" customWidth="1"/>
    <col min="1282" max="1282" width="13.25" style="74" customWidth="1"/>
    <col min="1283" max="1283" width="15.75" style="74" customWidth="1"/>
    <col min="1284" max="1284" width="13" style="74" customWidth="1"/>
    <col min="1285" max="1289" width="15.875" style="74" customWidth="1"/>
    <col min="1290" max="1536" width="8.875" style="74"/>
    <col min="1537" max="1537" width="3.125" style="74" customWidth="1"/>
    <col min="1538" max="1538" width="13.25" style="74" customWidth="1"/>
    <col min="1539" max="1539" width="15.75" style="74" customWidth="1"/>
    <col min="1540" max="1540" width="13" style="74" customWidth="1"/>
    <col min="1541" max="1545" width="15.875" style="74" customWidth="1"/>
    <col min="1546" max="1792" width="8.875" style="74"/>
    <col min="1793" max="1793" width="3.125" style="74" customWidth="1"/>
    <col min="1794" max="1794" width="13.25" style="74" customWidth="1"/>
    <col min="1795" max="1795" width="15.75" style="74" customWidth="1"/>
    <col min="1796" max="1796" width="13" style="74" customWidth="1"/>
    <col min="1797" max="1801" width="15.875" style="74" customWidth="1"/>
    <col min="1802" max="2048" width="8.875" style="74"/>
    <col min="2049" max="2049" width="3.125" style="74" customWidth="1"/>
    <col min="2050" max="2050" width="13.25" style="74" customWidth="1"/>
    <col min="2051" max="2051" width="15.75" style="74" customWidth="1"/>
    <col min="2052" max="2052" width="13" style="74" customWidth="1"/>
    <col min="2053" max="2057" width="15.875" style="74" customWidth="1"/>
    <col min="2058" max="2304" width="8.875" style="74"/>
    <col min="2305" max="2305" width="3.125" style="74" customWidth="1"/>
    <col min="2306" max="2306" width="13.25" style="74" customWidth="1"/>
    <col min="2307" max="2307" width="15.75" style="74" customWidth="1"/>
    <col min="2308" max="2308" width="13" style="74" customWidth="1"/>
    <col min="2309" max="2313" width="15.875" style="74" customWidth="1"/>
    <col min="2314" max="2560" width="8.875" style="74"/>
    <col min="2561" max="2561" width="3.125" style="74" customWidth="1"/>
    <col min="2562" max="2562" width="13.25" style="74" customWidth="1"/>
    <col min="2563" max="2563" width="15.75" style="74" customWidth="1"/>
    <col min="2564" max="2564" width="13" style="74" customWidth="1"/>
    <col min="2565" max="2569" width="15.875" style="74" customWidth="1"/>
    <col min="2570" max="2816" width="8.875" style="74"/>
    <col min="2817" max="2817" width="3.125" style="74" customWidth="1"/>
    <col min="2818" max="2818" width="13.25" style="74" customWidth="1"/>
    <col min="2819" max="2819" width="15.75" style="74" customWidth="1"/>
    <col min="2820" max="2820" width="13" style="74" customWidth="1"/>
    <col min="2821" max="2825" width="15.875" style="74" customWidth="1"/>
    <col min="2826" max="3072" width="8.875" style="74"/>
    <col min="3073" max="3073" width="3.125" style="74" customWidth="1"/>
    <col min="3074" max="3074" width="13.25" style="74" customWidth="1"/>
    <col min="3075" max="3075" width="15.75" style="74" customWidth="1"/>
    <col min="3076" max="3076" width="13" style="74" customWidth="1"/>
    <col min="3077" max="3081" width="15.875" style="74" customWidth="1"/>
    <col min="3082" max="3328" width="8.875" style="74"/>
    <col min="3329" max="3329" width="3.125" style="74" customWidth="1"/>
    <col min="3330" max="3330" width="13.25" style="74" customWidth="1"/>
    <col min="3331" max="3331" width="15.75" style="74" customWidth="1"/>
    <col min="3332" max="3332" width="13" style="74" customWidth="1"/>
    <col min="3333" max="3337" width="15.875" style="74" customWidth="1"/>
    <col min="3338" max="3584" width="8.875" style="74"/>
    <col min="3585" max="3585" width="3.125" style="74" customWidth="1"/>
    <col min="3586" max="3586" width="13.25" style="74" customWidth="1"/>
    <col min="3587" max="3587" width="15.75" style="74" customWidth="1"/>
    <col min="3588" max="3588" width="13" style="74" customWidth="1"/>
    <col min="3589" max="3593" width="15.875" style="74" customWidth="1"/>
    <col min="3594" max="3840" width="8.875" style="74"/>
    <col min="3841" max="3841" width="3.125" style="74" customWidth="1"/>
    <col min="3842" max="3842" width="13.25" style="74" customWidth="1"/>
    <col min="3843" max="3843" width="15.75" style="74" customWidth="1"/>
    <col min="3844" max="3844" width="13" style="74" customWidth="1"/>
    <col min="3845" max="3849" width="15.875" style="74" customWidth="1"/>
    <col min="3850" max="4096" width="8.875" style="74"/>
    <col min="4097" max="4097" width="3.125" style="74" customWidth="1"/>
    <col min="4098" max="4098" width="13.25" style="74" customWidth="1"/>
    <col min="4099" max="4099" width="15.75" style="74" customWidth="1"/>
    <col min="4100" max="4100" width="13" style="74" customWidth="1"/>
    <col min="4101" max="4105" width="15.875" style="74" customWidth="1"/>
    <col min="4106" max="4352" width="8.875" style="74"/>
    <col min="4353" max="4353" width="3.125" style="74" customWidth="1"/>
    <col min="4354" max="4354" width="13.25" style="74" customWidth="1"/>
    <col min="4355" max="4355" width="15.75" style="74" customWidth="1"/>
    <col min="4356" max="4356" width="13" style="74" customWidth="1"/>
    <col min="4357" max="4361" width="15.875" style="74" customWidth="1"/>
    <col min="4362" max="4608" width="8.875" style="74"/>
    <col min="4609" max="4609" width="3.125" style="74" customWidth="1"/>
    <col min="4610" max="4610" width="13.25" style="74" customWidth="1"/>
    <col min="4611" max="4611" width="15.75" style="74" customWidth="1"/>
    <col min="4612" max="4612" width="13" style="74" customWidth="1"/>
    <col min="4613" max="4617" width="15.875" style="74" customWidth="1"/>
    <col min="4618" max="4864" width="8.875" style="74"/>
    <col min="4865" max="4865" width="3.125" style="74" customWidth="1"/>
    <col min="4866" max="4866" width="13.25" style="74" customWidth="1"/>
    <col min="4867" max="4867" width="15.75" style="74" customWidth="1"/>
    <col min="4868" max="4868" width="13" style="74" customWidth="1"/>
    <col min="4869" max="4873" width="15.875" style="74" customWidth="1"/>
    <col min="4874" max="5120" width="8.875" style="74"/>
    <col min="5121" max="5121" width="3.125" style="74" customWidth="1"/>
    <col min="5122" max="5122" width="13.25" style="74" customWidth="1"/>
    <col min="5123" max="5123" width="15.75" style="74" customWidth="1"/>
    <col min="5124" max="5124" width="13" style="74" customWidth="1"/>
    <col min="5125" max="5129" width="15.875" style="74" customWidth="1"/>
    <col min="5130" max="5376" width="8.875" style="74"/>
    <col min="5377" max="5377" width="3.125" style="74" customWidth="1"/>
    <col min="5378" max="5378" width="13.25" style="74" customWidth="1"/>
    <col min="5379" max="5379" width="15.75" style="74" customWidth="1"/>
    <col min="5380" max="5380" width="13" style="74" customWidth="1"/>
    <col min="5381" max="5385" width="15.875" style="74" customWidth="1"/>
    <col min="5386" max="5632" width="8.875" style="74"/>
    <col min="5633" max="5633" width="3.125" style="74" customWidth="1"/>
    <col min="5634" max="5634" width="13.25" style="74" customWidth="1"/>
    <col min="5635" max="5635" width="15.75" style="74" customWidth="1"/>
    <col min="5636" max="5636" width="13" style="74" customWidth="1"/>
    <col min="5637" max="5641" width="15.875" style="74" customWidth="1"/>
    <col min="5642" max="5888" width="8.875" style="74"/>
    <col min="5889" max="5889" width="3.125" style="74" customWidth="1"/>
    <col min="5890" max="5890" width="13.25" style="74" customWidth="1"/>
    <col min="5891" max="5891" width="15.75" style="74" customWidth="1"/>
    <col min="5892" max="5892" width="13" style="74" customWidth="1"/>
    <col min="5893" max="5897" width="15.875" style="74" customWidth="1"/>
    <col min="5898" max="6144" width="8.875" style="74"/>
    <col min="6145" max="6145" width="3.125" style="74" customWidth="1"/>
    <col min="6146" max="6146" width="13.25" style="74" customWidth="1"/>
    <col min="6147" max="6147" width="15.75" style="74" customWidth="1"/>
    <col min="6148" max="6148" width="13" style="74" customWidth="1"/>
    <col min="6149" max="6153" width="15.875" style="74" customWidth="1"/>
    <col min="6154" max="6400" width="8.875" style="74"/>
    <col min="6401" max="6401" width="3.125" style="74" customWidth="1"/>
    <col min="6402" max="6402" width="13.25" style="74" customWidth="1"/>
    <col min="6403" max="6403" width="15.75" style="74" customWidth="1"/>
    <col min="6404" max="6404" width="13" style="74" customWidth="1"/>
    <col min="6405" max="6409" width="15.875" style="74" customWidth="1"/>
    <col min="6410" max="6656" width="8.875" style="74"/>
    <col min="6657" max="6657" width="3.125" style="74" customWidth="1"/>
    <col min="6658" max="6658" width="13.25" style="74" customWidth="1"/>
    <col min="6659" max="6659" width="15.75" style="74" customWidth="1"/>
    <col min="6660" max="6660" width="13" style="74" customWidth="1"/>
    <col min="6661" max="6665" width="15.875" style="74" customWidth="1"/>
    <col min="6666" max="6912" width="8.875" style="74"/>
    <col min="6913" max="6913" width="3.125" style="74" customWidth="1"/>
    <col min="6914" max="6914" width="13.25" style="74" customWidth="1"/>
    <col min="6915" max="6915" width="15.75" style="74" customWidth="1"/>
    <col min="6916" max="6916" width="13" style="74" customWidth="1"/>
    <col min="6917" max="6921" width="15.875" style="74" customWidth="1"/>
    <col min="6922" max="7168" width="8.875" style="74"/>
    <col min="7169" max="7169" width="3.125" style="74" customWidth="1"/>
    <col min="7170" max="7170" width="13.25" style="74" customWidth="1"/>
    <col min="7171" max="7171" width="15.75" style="74" customWidth="1"/>
    <col min="7172" max="7172" width="13" style="74" customWidth="1"/>
    <col min="7173" max="7177" width="15.875" style="74" customWidth="1"/>
    <col min="7178" max="7424" width="8.875" style="74"/>
    <col min="7425" max="7425" width="3.125" style="74" customWidth="1"/>
    <col min="7426" max="7426" width="13.25" style="74" customWidth="1"/>
    <col min="7427" max="7427" width="15.75" style="74" customWidth="1"/>
    <col min="7428" max="7428" width="13" style="74" customWidth="1"/>
    <col min="7429" max="7433" width="15.875" style="74" customWidth="1"/>
    <col min="7434" max="7680" width="8.875" style="74"/>
    <col min="7681" max="7681" width="3.125" style="74" customWidth="1"/>
    <col min="7682" max="7682" width="13.25" style="74" customWidth="1"/>
    <col min="7683" max="7683" width="15.75" style="74" customWidth="1"/>
    <col min="7684" max="7684" width="13" style="74" customWidth="1"/>
    <col min="7685" max="7689" width="15.875" style="74" customWidth="1"/>
    <col min="7690" max="7936" width="8.875" style="74"/>
    <col min="7937" max="7937" width="3.125" style="74" customWidth="1"/>
    <col min="7938" max="7938" width="13.25" style="74" customWidth="1"/>
    <col min="7939" max="7939" width="15.75" style="74" customWidth="1"/>
    <col min="7940" max="7940" width="13" style="74" customWidth="1"/>
    <col min="7941" max="7945" width="15.875" style="74" customWidth="1"/>
    <col min="7946" max="8192" width="8.875" style="74"/>
    <col min="8193" max="8193" width="3.125" style="74" customWidth="1"/>
    <col min="8194" max="8194" width="13.25" style="74" customWidth="1"/>
    <col min="8195" max="8195" width="15.75" style="74" customWidth="1"/>
    <col min="8196" max="8196" width="13" style="74" customWidth="1"/>
    <col min="8197" max="8201" width="15.875" style="74" customWidth="1"/>
    <col min="8202" max="8448" width="8.875" style="74"/>
    <col min="8449" max="8449" width="3.125" style="74" customWidth="1"/>
    <col min="8450" max="8450" width="13.25" style="74" customWidth="1"/>
    <col min="8451" max="8451" width="15.75" style="74" customWidth="1"/>
    <col min="8452" max="8452" width="13" style="74" customWidth="1"/>
    <col min="8453" max="8457" width="15.875" style="74" customWidth="1"/>
    <col min="8458" max="8704" width="8.875" style="74"/>
    <col min="8705" max="8705" width="3.125" style="74" customWidth="1"/>
    <col min="8706" max="8706" width="13.25" style="74" customWidth="1"/>
    <col min="8707" max="8707" width="15.75" style="74" customWidth="1"/>
    <col min="8708" max="8708" width="13" style="74" customWidth="1"/>
    <col min="8709" max="8713" width="15.875" style="74" customWidth="1"/>
    <col min="8714" max="8960" width="8.875" style="74"/>
    <col min="8961" max="8961" width="3.125" style="74" customWidth="1"/>
    <col min="8962" max="8962" width="13.25" style="74" customWidth="1"/>
    <col min="8963" max="8963" width="15.75" style="74" customWidth="1"/>
    <col min="8964" max="8964" width="13" style="74" customWidth="1"/>
    <col min="8965" max="8969" width="15.875" style="74" customWidth="1"/>
    <col min="8970" max="9216" width="8.875" style="74"/>
    <col min="9217" max="9217" width="3.125" style="74" customWidth="1"/>
    <col min="9218" max="9218" width="13.25" style="74" customWidth="1"/>
    <col min="9219" max="9219" width="15.75" style="74" customWidth="1"/>
    <col min="9220" max="9220" width="13" style="74" customWidth="1"/>
    <col min="9221" max="9225" width="15.875" style="74" customWidth="1"/>
    <col min="9226" max="9472" width="8.875" style="74"/>
    <col min="9473" max="9473" width="3.125" style="74" customWidth="1"/>
    <col min="9474" max="9474" width="13.25" style="74" customWidth="1"/>
    <col min="9475" max="9475" width="15.75" style="74" customWidth="1"/>
    <col min="9476" max="9476" width="13" style="74" customWidth="1"/>
    <col min="9477" max="9481" width="15.875" style="74" customWidth="1"/>
    <col min="9482" max="9728" width="8.875" style="74"/>
    <col min="9729" max="9729" width="3.125" style="74" customWidth="1"/>
    <col min="9730" max="9730" width="13.25" style="74" customWidth="1"/>
    <col min="9731" max="9731" width="15.75" style="74" customWidth="1"/>
    <col min="9732" max="9732" width="13" style="74" customWidth="1"/>
    <col min="9733" max="9737" width="15.875" style="74" customWidth="1"/>
    <col min="9738" max="9984" width="8.875" style="74"/>
    <col min="9985" max="9985" width="3.125" style="74" customWidth="1"/>
    <col min="9986" max="9986" width="13.25" style="74" customWidth="1"/>
    <col min="9987" max="9987" width="15.75" style="74" customWidth="1"/>
    <col min="9988" max="9988" width="13" style="74" customWidth="1"/>
    <col min="9989" max="9993" width="15.875" style="74" customWidth="1"/>
    <col min="9994" max="10240" width="8.875" style="74"/>
    <col min="10241" max="10241" width="3.125" style="74" customWidth="1"/>
    <col min="10242" max="10242" width="13.25" style="74" customWidth="1"/>
    <col min="10243" max="10243" width="15.75" style="74" customWidth="1"/>
    <col min="10244" max="10244" width="13" style="74" customWidth="1"/>
    <col min="10245" max="10249" width="15.875" style="74" customWidth="1"/>
    <col min="10250" max="10496" width="8.875" style="74"/>
    <col min="10497" max="10497" width="3.125" style="74" customWidth="1"/>
    <col min="10498" max="10498" width="13.25" style="74" customWidth="1"/>
    <col min="10499" max="10499" width="15.75" style="74" customWidth="1"/>
    <col min="10500" max="10500" width="13" style="74" customWidth="1"/>
    <col min="10501" max="10505" width="15.875" style="74" customWidth="1"/>
    <col min="10506" max="10752" width="8.875" style="74"/>
    <col min="10753" max="10753" width="3.125" style="74" customWidth="1"/>
    <col min="10754" max="10754" width="13.25" style="74" customWidth="1"/>
    <col min="10755" max="10755" width="15.75" style="74" customWidth="1"/>
    <col min="10756" max="10756" width="13" style="74" customWidth="1"/>
    <col min="10757" max="10761" width="15.875" style="74" customWidth="1"/>
    <col min="10762" max="11008" width="8.875" style="74"/>
    <col min="11009" max="11009" width="3.125" style="74" customWidth="1"/>
    <col min="11010" max="11010" width="13.25" style="74" customWidth="1"/>
    <col min="11011" max="11011" width="15.75" style="74" customWidth="1"/>
    <col min="11012" max="11012" width="13" style="74" customWidth="1"/>
    <col min="11013" max="11017" width="15.875" style="74" customWidth="1"/>
    <col min="11018" max="11264" width="8.875" style="74"/>
    <col min="11265" max="11265" width="3.125" style="74" customWidth="1"/>
    <col min="11266" max="11266" width="13.25" style="74" customWidth="1"/>
    <col min="11267" max="11267" width="15.75" style="74" customWidth="1"/>
    <col min="11268" max="11268" width="13" style="74" customWidth="1"/>
    <col min="11269" max="11273" width="15.875" style="74" customWidth="1"/>
    <col min="11274" max="11520" width="8.875" style="74"/>
    <col min="11521" max="11521" width="3.125" style="74" customWidth="1"/>
    <col min="11522" max="11522" width="13.25" style="74" customWidth="1"/>
    <col min="11523" max="11523" width="15.75" style="74" customWidth="1"/>
    <col min="11524" max="11524" width="13" style="74" customWidth="1"/>
    <col min="11525" max="11529" width="15.875" style="74" customWidth="1"/>
    <col min="11530" max="11776" width="8.875" style="74"/>
    <col min="11777" max="11777" width="3.125" style="74" customWidth="1"/>
    <col min="11778" max="11778" width="13.25" style="74" customWidth="1"/>
    <col min="11779" max="11779" width="15.75" style="74" customWidth="1"/>
    <col min="11780" max="11780" width="13" style="74" customWidth="1"/>
    <col min="11781" max="11785" width="15.875" style="74" customWidth="1"/>
    <col min="11786" max="12032" width="8.875" style="74"/>
    <col min="12033" max="12033" width="3.125" style="74" customWidth="1"/>
    <col min="12034" max="12034" width="13.25" style="74" customWidth="1"/>
    <col min="12035" max="12035" width="15.75" style="74" customWidth="1"/>
    <col min="12036" max="12036" width="13" style="74" customWidth="1"/>
    <col min="12037" max="12041" width="15.875" style="74" customWidth="1"/>
    <col min="12042" max="12288" width="8.875" style="74"/>
    <col min="12289" max="12289" width="3.125" style="74" customWidth="1"/>
    <col min="12290" max="12290" width="13.25" style="74" customWidth="1"/>
    <col min="12291" max="12291" width="15.75" style="74" customWidth="1"/>
    <col min="12292" max="12292" width="13" style="74" customWidth="1"/>
    <col min="12293" max="12297" width="15.875" style="74" customWidth="1"/>
    <col min="12298" max="12544" width="8.875" style="74"/>
    <col min="12545" max="12545" width="3.125" style="74" customWidth="1"/>
    <col min="12546" max="12546" width="13.25" style="74" customWidth="1"/>
    <col min="12547" max="12547" width="15.75" style="74" customWidth="1"/>
    <col min="12548" max="12548" width="13" style="74" customWidth="1"/>
    <col min="12549" max="12553" width="15.875" style="74" customWidth="1"/>
    <col min="12554" max="12800" width="8.875" style="74"/>
    <col min="12801" max="12801" width="3.125" style="74" customWidth="1"/>
    <col min="12802" max="12802" width="13.25" style="74" customWidth="1"/>
    <col min="12803" max="12803" width="15.75" style="74" customWidth="1"/>
    <col min="12804" max="12804" width="13" style="74" customWidth="1"/>
    <col min="12805" max="12809" width="15.875" style="74" customWidth="1"/>
    <col min="12810" max="13056" width="8.875" style="74"/>
    <col min="13057" max="13057" width="3.125" style="74" customWidth="1"/>
    <col min="13058" max="13058" width="13.25" style="74" customWidth="1"/>
    <col min="13059" max="13059" width="15.75" style="74" customWidth="1"/>
    <col min="13060" max="13060" width="13" style="74" customWidth="1"/>
    <col min="13061" max="13065" width="15.875" style="74" customWidth="1"/>
    <col min="13066" max="13312" width="8.875" style="74"/>
    <col min="13313" max="13313" width="3.125" style="74" customWidth="1"/>
    <col min="13314" max="13314" width="13.25" style="74" customWidth="1"/>
    <col min="13315" max="13315" width="15.75" style="74" customWidth="1"/>
    <col min="13316" max="13316" width="13" style="74" customWidth="1"/>
    <col min="13317" max="13321" width="15.875" style="74" customWidth="1"/>
    <col min="13322" max="13568" width="8.875" style="74"/>
    <col min="13569" max="13569" width="3.125" style="74" customWidth="1"/>
    <col min="13570" max="13570" width="13.25" style="74" customWidth="1"/>
    <col min="13571" max="13571" width="15.75" style="74" customWidth="1"/>
    <col min="13572" max="13572" width="13" style="74" customWidth="1"/>
    <col min="13573" max="13577" width="15.875" style="74" customWidth="1"/>
    <col min="13578" max="13824" width="8.875" style="74"/>
    <col min="13825" max="13825" width="3.125" style="74" customWidth="1"/>
    <col min="13826" max="13826" width="13.25" style="74" customWidth="1"/>
    <col min="13827" max="13827" width="15.75" style="74" customWidth="1"/>
    <col min="13828" max="13828" width="13" style="74" customWidth="1"/>
    <col min="13829" max="13833" width="15.875" style="74" customWidth="1"/>
    <col min="13834" max="14080" width="8.875" style="74"/>
    <col min="14081" max="14081" width="3.125" style="74" customWidth="1"/>
    <col min="14082" max="14082" width="13.25" style="74" customWidth="1"/>
    <col min="14083" max="14083" width="15.75" style="74" customWidth="1"/>
    <col min="14084" max="14084" width="13" style="74" customWidth="1"/>
    <col min="14085" max="14089" width="15.875" style="74" customWidth="1"/>
    <col min="14090" max="14336" width="8.875" style="74"/>
    <col min="14337" max="14337" width="3.125" style="74" customWidth="1"/>
    <col min="14338" max="14338" width="13.25" style="74" customWidth="1"/>
    <col min="14339" max="14339" width="15.75" style="74" customWidth="1"/>
    <col min="14340" max="14340" width="13" style="74" customWidth="1"/>
    <col min="14341" max="14345" width="15.875" style="74" customWidth="1"/>
    <col min="14346" max="14592" width="8.875" style="74"/>
    <col min="14593" max="14593" width="3.125" style="74" customWidth="1"/>
    <col min="14594" max="14594" width="13.25" style="74" customWidth="1"/>
    <col min="14595" max="14595" width="15.75" style="74" customWidth="1"/>
    <col min="14596" max="14596" width="13" style="74" customWidth="1"/>
    <col min="14597" max="14601" width="15.875" style="74" customWidth="1"/>
    <col min="14602" max="14848" width="8.875" style="74"/>
    <col min="14849" max="14849" width="3.125" style="74" customWidth="1"/>
    <col min="14850" max="14850" width="13.25" style="74" customWidth="1"/>
    <col min="14851" max="14851" width="15.75" style="74" customWidth="1"/>
    <col min="14852" max="14852" width="13" style="74" customWidth="1"/>
    <col min="14853" max="14857" width="15.875" style="74" customWidth="1"/>
    <col min="14858" max="15104" width="8.875" style="74"/>
    <col min="15105" max="15105" width="3.125" style="74" customWidth="1"/>
    <col min="15106" max="15106" width="13.25" style="74" customWidth="1"/>
    <col min="15107" max="15107" width="15.75" style="74" customWidth="1"/>
    <col min="15108" max="15108" width="13" style="74" customWidth="1"/>
    <col min="15109" max="15113" width="15.875" style="74" customWidth="1"/>
    <col min="15114" max="15360" width="8.875" style="74"/>
    <col min="15361" max="15361" width="3.125" style="74" customWidth="1"/>
    <col min="15362" max="15362" width="13.25" style="74" customWidth="1"/>
    <col min="15363" max="15363" width="15.75" style="74" customWidth="1"/>
    <col min="15364" max="15364" width="13" style="74" customWidth="1"/>
    <col min="15365" max="15369" width="15.875" style="74" customWidth="1"/>
    <col min="15370" max="15616" width="8.875" style="74"/>
    <col min="15617" max="15617" width="3.125" style="74" customWidth="1"/>
    <col min="15618" max="15618" width="13.25" style="74" customWidth="1"/>
    <col min="15619" max="15619" width="15.75" style="74" customWidth="1"/>
    <col min="15620" max="15620" width="13" style="74" customWidth="1"/>
    <col min="15621" max="15625" width="15.875" style="74" customWidth="1"/>
    <col min="15626" max="15872" width="8.875" style="74"/>
    <col min="15873" max="15873" width="3.125" style="74" customWidth="1"/>
    <col min="15874" max="15874" width="13.25" style="74" customWidth="1"/>
    <col min="15875" max="15875" width="15.75" style="74" customWidth="1"/>
    <col min="15876" max="15876" width="13" style="74" customWidth="1"/>
    <col min="15877" max="15881" width="15.875" style="74" customWidth="1"/>
    <col min="15882" max="16128" width="8.875" style="74"/>
    <col min="16129" max="16129" width="3.125" style="74" customWidth="1"/>
    <col min="16130" max="16130" width="13.25" style="74" customWidth="1"/>
    <col min="16131" max="16131" width="15.75" style="74" customWidth="1"/>
    <col min="16132" max="16132" width="13" style="74" customWidth="1"/>
    <col min="16133" max="16137" width="15.875" style="74" customWidth="1"/>
    <col min="16138" max="16384" width="8.875" style="74"/>
  </cols>
  <sheetData>
    <row r="2" spans="2:9">
      <c r="B2" s="103" t="s">
        <v>111</v>
      </c>
      <c r="C2" s="74"/>
    </row>
    <row r="4" spans="2:9">
      <c r="B4" s="106" t="s">
        <v>112</v>
      </c>
      <c r="C4" s="106" t="s">
        <v>6</v>
      </c>
      <c r="D4" s="106" t="s">
        <v>113</v>
      </c>
      <c r="E4" s="107" t="s">
        <v>114</v>
      </c>
      <c r="F4" s="106" t="s">
        <v>115</v>
      </c>
      <c r="G4" s="107" t="s">
        <v>114</v>
      </c>
      <c r="H4" s="106" t="s">
        <v>116</v>
      </c>
      <c r="I4" s="107" t="s">
        <v>114</v>
      </c>
    </row>
    <row r="5" spans="2:9">
      <c r="B5" s="108" t="s">
        <v>117</v>
      </c>
      <c r="C5" s="109" t="s">
        <v>118</v>
      </c>
      <c r="D5" s="109">
        <v>100</v>
      </c>
      <c r="E5" s="110">
        <v>42608</v>
      </c>
      <c r="F5" s="109">
        <v>100</v>
      </c>
      <c r="G5" s="110">
        <v>42612</v>
      </c>
      <c r="H5" s="109">
        <v>100</v>
      </c>
      <c r="I5" s="110">
        <v>42614</v>
      </c>
    </row>
    <row r="6" spans="2:9">
      <c r="B6" s="108" t="s">
        <v>117</v>
      </c>
      <c r="C6" s="109" t="s">
        <v>119</v>
      </c>
      <c r="D6" s="109">
        <v>35</v>
      </c>
      <c r="E6" s="110">
        <v>42621</v>
      </c>
      <c r="F6" s="109">
        <v>100</v>
      </c>
      <c r="G6" s="110">
        <v>42622</v>
      </c>
      <c r="H6" s="109"/>
      <c r="I6" s="111"/>
    </row>
    <row r="7" spans="2:9">
      <c r="B7" s="108" t="s">
        <v>120</v>
      </c>
      <c r="C7" s="109" t="s">
        <v>119</v>
      </c>
      <c r="D7" s="109"/>
      <c r="E7" s="111"/>
      <c r="F7" s="109"/>
      <c r="G7" s="111"/>
      <c r="H7" s="109">
        <v>100</v>
      </c>
      <c r="I7" s="110">
        <v>42626</v>
      </c>
    </row>
    <row r="8" spans="2:9">
      <c r="B8" s="108" t="s">
        <v>120</v>
      </c>
      <c r="C8" s="109" t="s">
        <v>121</v>
      </c>
      <c r="D8" s="109">
        <v>100</v>
      </c>
      <c r="E8" s="110">
        <v>42629</v>
      </c>
      <c r="F8" s="109">
        <v>100</v>
      </c>
      <c r="G8" s="110">
        <v>42639</v>
      </c>
      <c r="H8" s="109"/>
      <c r="I8" s="111"/>
    </row>
    <row r="9" spans="2:9">
      <c r="B9" s="108"/>
      <c r="C9" s="109"/>
      <c r="D9" s="109"/>
      <c r="E9" s="111"/>
      <c r="F9" s="109"/>
      <c r="G9" s="111"/>
      <c r="H9" s="109"/>
      <c r="I9" s="111"/>
    </row>
    <row r="10" spans="2:9">
      <c r="B10" s="108"/>
      <c r="C10" s="109"/>
      <c r="D10" s="109"/>
      <c r="E10" s="111"/>
      <c r="F10" s="109"/>
      <c r="G10" s="111"/>
      <c r="H10" s="109"/>
      <c r="I10" s="111"/>
    </row>
    <row r="11" spans="2:9">
      <c r="B11" s="108"/>
      <c r="C11" s="109"/>
      <c r="D11" s="109"/>
      <c r="E11" s="111"/>
      <c r="F11" s="109"/>
      <c r="G11" s="111"/>
      <c r="H11" s="109"/>
      <c r="I11" s="111"/>
    </row>
    <row r="12" spans="2:9">
      <c r="B12" s="108"/>
      <c r="C12" s="109"/>
      <c r="D12" s="109"/>
      <c r="E12" s="111"/>
      <c r="F12" s="109"/>
      <c r="G12" s="111"/>
      <c r="H12" s="109"/>
      <c r="I12" s="111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検証（4H　）</vt:lpstr>
      <vt:lpstr>気づき</vt:lpstr>
      <vt:lpstr>質問</vt:lpstr>
      <vt:lpstr>画像</vt:lpstr>
      <vt:lpstr>3σ結果</vt:lpstr>
      <vt:lpstr>検証終了通貨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mahiro</dc:creator>
  <cp:lastModifiedBy>mahiro</cp:lastModifiedBy>
  <dcterms:created xsi:type="dcterms:W3CDTF">2016-09-26T08:49:42Z</dcterms:created>
  <dcterms:modified xsi:type="dcterms:W3CDTF">2016-09-26T08:56:48Z</dcterms:modified>
</cp:coreProperties>
</file>